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035" windowHeight="7560"/>
  </bookViews>
  <sheets>
    <sheet name="15.11.24" sheetId="10" r:id="rId1"/>
    <sheet name="15.11.24_т4ин" sheetId="15" r:id="rId2"/>
  </sheets>
  <definedNames>
    <definedName name="_xlnm._FilterDatabase" localSheetId="0" hidden="1">'15.11.24'!#REF!</definedName>
    <definedName name="_xlnm.Print_Titles" localSheetId="0">'15.11.24'!$4:$5</definedName>
    <definedName name="_xlnm.Print_Titles" localSheetId="1">'15.11.24_т4ин'!$4:$6</definedName>
    <definedName name="_xlnm.Print_Area" localSheetId="0">'15.11.24'!$A$1:$M$416</definedName>
    <definedName name="_xlnm.Print_Area" localSheetId="1">'15.11.24_т4ин'!$A$1:$N$69</definedName>
  </definedNames>
  <calcPr calcId="144525"/>
</workbook>
</file>

<file path=xl/calcChain.xml><?xml version="1.0" encoding="utf-8"?>
<calcChain xmlns="http://schemas.openxmlformats.org/spreadsheetml/2006/main">
  <c r="J8" i="10" l="1"/>
  <c r="K8" i="10"/>
  <c r="L8" i="10"/>
  <c r="J9" i="10"/>
  <c r="K9" i="10"/>
  <c r="L9" i="10"/>
  <c r="J10" i="10"/>
  <c r="K10" i="10"/>
  <c r="L10" i="10"/>
  <c r="J288" i="10"/>
  <c r="K288" i="10"/>
  <c r="L288" i="10"/>
  <c r="J289" i="10"/>
  <c r="K289" i="10"/>
  <c r="L289" i="10"/>
  <c r="J290" i="10"/>
  <c r="K290" i="10"/>
  <c r="L290" i="10"/>
  <c r="K287" i="10"/>
  <c r="L287" i="10"/>
  <c r="J287" i="10"/>
  <c r="J353" i="10"/>
  <c r="K353" i="10"/>
  <c r="L353" i="10"/>
  <c r="J354" i="10"/>
  <c r="K354" i="10"/>
  <c r="L354" i="10"/>
  <c r="J355" i="10"/>
  <c r="K355" i="10"/>
  <c r="L355" i="10"/>
  <c r="K352" i="10"/>
  <c r="L352" i="10"/>
  <c r="J352" i="10"/>
  <c r="J376" i="10"/>
  <c r="K376" i="10"/>
  <c r="L376" i="10"/>
  <c r="J371" i="10"/>
  <c r="K371" i="10"/>
  <c r="L371" i="10"/>
  <c r="J198" i="10"/>
  <c r="K198" i="10"/>
  <c r="L198" i="10"/>
  <c r="J199" i="10"/>
  <c r="K199" i="10"/>
  <c r="L199" i="10"/>
  <c r="J200" i="10"/>
  <c r="K200" i="10"/>
  <c r="L200" i="10"/>
  <c r="K197" i="10"/>
  <c r="L197" i="10"/>
  <c r="J197" i="10"/>
  <c r="J188" i="10"/>
  <c r="K188" i="10"/>
  <c r="L188" i="10"/>
  <c r="J189" i="10"/>
  <c r="K189" i="10"/>
  <c r="L189" i="10"/>
  <c r="J190" i="10"/>
  <c r="K190" i="10"/>
  <c r="L190" i="10"/>
  <c r="K187" i="10"/>
  <c r="L187" i="10"/>
  <c r="J187" i="10"/>
  <c r="L161" i="10"/>
  <c r="K161" i="10"/>
  <c r="J161" i="10"/>
  <c r="L155" i="10"/>
  <c r="K155" i="10"/>
  <c r="J155" i="10"/>
  <c r="L154" i="10"/>
  <c r="K154" i="10"/>
  <c r="J154" i="10"/>
  <c r="L153" i="10"/>
  <c r="K153" i="10"/>
  <c r="J153" i="10"/>
  <c r="L152" i="10"/>
  <c r="L156" i="10" s="1"/>
  <c r="K152" i="10"/>
  <c r="K156" i="10" s="1"/>
  <c r="J152" i="10"/>
  <c r="J156" i="10" s="1"/>
  <c r="J143" i="10"/>
  <c r="K143" i="10"/>
  <c r="L143" i="10"/>
  <c r="J144" i="10"/>
  <c r="K144" i="10"/>
  <c r="L144" i="10"/>
  <c r="J145" i="10"/>
  <c r="K145" i="10"/>
  <c r="L145" i="10"/>
  <c r="K142" i="10"/>
  <c r="L142" i="10"/>
  <c r="J142" i="10"/>
  <c r="J108" i="10"/>
  <c r="K108" i="10"/>
  <c r="L108" i="10"/>
  <c r="J109" i="10"/>
  <c r="K109" i="10"/>
  <c r="L109" i="10"/>
  <c r="J110" i="10"/>
  <c r="K110" i="10"/>
  <c r="L110" i="10"/>
  <c r="K107" i="10"/>
  <c r="L107" i="10"/>
  <c r="J107" i="10"/>
  <c r="L106" i="10"/>
  <c r="K106" i="10"/>
  <c r="J106" i="10"/>
  <c r="L100" i="10"/>
  <c r="K100" i="10"/>
  <c r="J100" i="10"/>
  <c r="L99" i="10"/>
  <c r="K99" i="10"/>
  <c r="J99" i="10"/>
  <c r="L98" i="10"/>
  <c r="K98" i="10"/>
  <c r="J98" i="10"/>
  <c r="L97" i="10"/>
  <c r="L101" i="10" s="1"/>
  <c r="K97" i="10"/>
  <c r="J97" i="10"/>
  <c r="J101" i="10" s="1"/>
  <c r="K101" i="10" l="1"/>
  <c r="J13" i="10" l="1"/>
  <c r="K13" i="10"/>
  <c r="L13" i="10"/>
  <c r="J14" i="10"/>
  <c r="K14" i="10"/>
  <c r="L14" i="10"/>
  <c r="J15" i="10"/>
  <c r="K15" i="10"/>
  <c r="L15" i="10"/>
  <c r="K12" i="10"/>
  <c r="L12" i="10"/>
  <c r="J12" i="10"/>
  <c r="K45" i="15" l="1"/>
  <c r="J16" i="10" l="1"/>
  <c r="J46" i="10"/>
  <c r="K46" i="10"/>
  <c r="L46" i="10"/>
  <c r="J63" i="10" l="1"/>
  <c r="K63" i="10"/>
  <c r="L63" i="10"/>
  <c r="J64" i="10"/>
  <c r="K64" i="10"/>
  <c r="L64" i="10"/>
  <c r="J65" i="10"/>
  <c r="K65" i="10"/>
  <c r="L65" i="10"/>
  <c r="K62" i="10"/>
  <c r="L62" i="10"/>
  <c r="J62" i="10"/>
  <c r="J96" i="10" l="1"/>
  <c r="K96" i="10"/>
  <c r="L96" i="10"/>
  <c r="L416" i="10" l="1"/>
  <c r="K416" i="10"/>
  <c r="J416" i="10"/>
  <c r="L410" i="10"/>
  <c r="K410" i="10"/>
  <c r="J410" i="10"/>
  <c r="L409" i="10"/>
  <c r="K409" i="10"/>
  <c r="J409" i="10"/>
  <c r="L408" i="10"/>
  <c r="K408" i="10"/>
  <c r="J408" i="10"/>
  <c r="L407" i="10"/>
  <c r="L411" i="10" s="1"/>
  <c r="K407" i="10"/>
  <c r="J407" i="10"/>
  <c r="J411" i="10" s="1"/>
  <c r="L406" i="10"/>
  <c r="K406" i="10"/>
  <c r="J406" i="10"/>
  <c r="L401" i="10"/>
  <c r="K401" i="10"/>
  <c r="J401" i="10"/>
  <c r="L395" i="10"/>
  <c r="K395" i="10"/>
  <c r="J395" i="10"/>
  <c r="L394" i="10"/>
  <c r="K394" i="10"/>
  <c r="J394" i="10"/>
  <c r="L393" i="10"/>
  <c r="K393" i="10"/>
  <c r="J393" i="10"/>
  <c r="L392" i="10"/>
  <c r="L396" i="10" s="1"/>
  <c r="K392" i="10"/>
  <c r="J392" i="10"/>
  <c r="J396" i="10" s="1"/>
  <c r="L391" i="10"/>
  <c r="K391" i="10"/>
  <c r="J391" i="10"/>
  <c r="L386" i="10"/>
  <c r="K386" i="10"/>
  <c r="J386" i="10"/>
  <c r="L381" i="10"/>
  <c r="K381" i="10"/>
  <c r="J381" i="10"/>
  <c r="L366" i="10"/>
  <c r="K366" i="10"/>
  <c r="J366" i="10"/>
  <c r="L361" i="10"/>
  <c r="K361" i="10"/>
  <c r="J361" i="10"/>
  <c r="L351" i="10"/>
  <c r="K351" i="10"/>
  <c r="J351" i="10"/>
  <c r="L345" i="10"/>
  <c r="K345" i="10"/>
  <c r="J345" i="10"/>
  <c r="L342" i="10"/>
  <c r="K342" i="10"/>
  <c r="J342" i="10"/>
  <c r="J346" i="10" s="1"/>
  <c r="L341" i="10"/>
  <c r="K341" i="10"/>
  <c r="J341" i="10"/>
  <c r="L335" i="10"/>
  <c r="K335" i="10"/>
  <c r="J335" i="10"/>
  <c r="L334" i="10"/>
  <c r="K334" i="10"/>
  <c r="J334" i="10"/>
  <c r="L333" i="10"/>
  <c r="K333" i="10"/>
  <c r="J333" i="10"/>
  <c r="L332" i="10"/>
  <c r="K332" i="10"/>
  <c r="K336" i="10" s="1"/>
  <c r="J332" i="10"/>
  <c r="L331" i="10"/>
  <c r="K331" i="10"/>
  <c r="J331" i="10"/>
  <c r="L326" i="10"/>
  <c r="K326" i="10"/>
  <c r="J326" i="10"/>
  <c r="L321" i="10"/>
  <c r="K321" i="10"/>
  <c r="J321" i="10"/>
  <c r="L315" i="10"/>
  <c r="K315" i="10"/>
  <c r="J315" i="10"/>
  <c r="L314" i="10"/>
  <c r="K314" i="10"/>
  <c r="J314" i="10"/>
  <c r="L313" i="10"/>
  <c r="K313" i="10"/>
  <c r="J313" i="10"/>
  <c r="L312" i="10"/>
  <c r="L316" i="10" s="1"/>
  <c r="K312" i="10"/>
  <c r="J312" i="10"/>
  <c r="J316" i="10" s="1"/>
  <c r="L311" i="10"/>
  <c r="K311" i="10"/>
  <c r="J311" i="10"/>
  <c r="L306" i="10"/>
  <c r="K306" i="10"/>
  <c r="J306" i="10"/>
  <c r="L301" i="10"/>
  <c r="K301" i="10"/>
  <c r="J301" i="10"/>
  <c r="L295" i="10"/>
  <c r="K295" i="10"/>
  <c r="J295" i="10"/>
  <c r="L294" i="10"/>
  <c r="K294" i="10"/>
  <c r="J294" i="10"/>
  <c r="L293" i="10"/>
  <c r="K293" i="10"/>
  <c r="J293" i="10"/>
  <c r="L292" i="10"/>
  <c r="K292" i="10"/>
  <c r="J292" i="10"/>
  <c r="L286" i="10"/>
  <c r="K286" i="10"/>
  <c r="J286" i="10"/>
  <c r="L280" i="10"/>
  <c r="K280" i="10"/>
  <c r="J280" i="10"/>
  <c r="L279" i="10"/>
  <c r="K279" i="10"/>
  <c r="J279" i="10"/>
  <c r="L278" i="10"/>
  <c r="K278" i="10"/>
  <c r="J278" i="10"/>
  <c r="L277" i="10"/>
  <c r="L7" i="10" s="1"/>
  <c r="K277" i="10"/>
  <c r="K7" i="10" s="1"/>
  <c r="J277" i="10"/>
  <c r="L276" i="10"/>
  <c r="K276" i="10"/>
  <c r="J276" i="10"/>
  <c r="L270" i="10"/>
  <c r="K270" i="10"/>
  <c r="J270" i="10"/>
  <c r="L269" i="10"/>
  <c r="K269" i="10"/>
  <c r="J269" i="10"/>
  <c r="L268" i="10"/>
  <c r="K268" i="10"/>
  <c r="J268" i="10"/>
  <c r="L267" i="10"/>
  <c r="K267" i="10"/>
  <c r="J267" i="10"/>
  <c r="L266" i="10"/>
  <c r="K266" i="10"/>
  <c r="J266" i="10"/>
  <c r="L260" i="10"/>
  <c r="K260" i="10"/>
  <c r="J260" i="10"/>
  <c r="L259" i="10"/>
  <c r="K259" i="10"/>
  <c r="J259" i="10"/>
  <c r="L258" i="10"/>
  <c r="K258" i="10"/>
  <c r="J258" i="10"/>
  <c r="L257" i="10"/>
  <c r="L261" i="10" s="1"/>
  <c r="K257" i="10"/>
  <c r="J257" i="10"/>
  <c r="J261" i="10" s="1"/>
  <c r="L256" i="10"/>
  <c r="K256" i="10"/>
  <c r="J256" i="10"/>
  <c r="L250" i="10"/>
  <c r="K250" i="10"/>
  <c r="J250" i="10"/>
  <c r="L249" i="10"/>
  <c r="K249" i="10"/>
  <c r="J249" i="10"/>
  <c r="L248" i="10"/>
  <c r="K248" i="10"/>
  <c r="J248" i="10"/>
  <c r="L247" i="10"/>
  <c r="K247" i="10"/>
  <c r="K251" i="10" s="1"/>
  <c r="J247" i="10"/>
  <c r="L246" i="10"/>
  <c r="K246" i="10"/>
  <c r="J246" i="10"/>
  <c r="L241" i="10"/>
  <c r="K241" i="10"/>
  <c r="J241" i="10"/>
  <c r="L236" i="10"/>
  <c r="K236" i="10"/>
  <c r="J236" i="10"/>
  <c r="L231" i="10"/>
  <c r="K231" i="10"/>
  <c r="J231" i="10"/>
  <c r="L226" i="10"/>
  <c r="K226" i="10"/>
  <c r="J226" i="10"/>
  <c r="L220" i="10"/>
  <c r="K220" i="10"/>
  <c r="J220" i="10"/>
  <c r="L219" i="10"/>
  <c r="K219" i="10"/>
  <c r="J219" i="10"/>
  <c r="L218" i="10"/>
  <c r="K218" i="10"/>
  <c r="J218" i="10"/>
  <c r="L217" i="10"/>
  <c r="K217" i="10"/>
  <c r="J217" i="10"/>
  <c r="L216" i="10"/>
  <c r="K216" i="10"/>
  <c r="J216" i="10"/>
  <c r="L210" i="10"/>
  <c r="K210" i="10"/>
  <c r="J210" i="10"/>
  <c r="L209" i="10"/>
  <c r="K209" i="10"/>
  <c r="J209" i="10"/>
  <c r="L208" i="10"/>
  <c r="K208" i="10"/>
  <c r="J208" i="10"/>
  <c r="L207" i="10"/>
  <c r="K207" i="10"/>
  <c r="J207" i="10"/>
  <c r="L206" i="10"/>
  <c r="K206" i="10"/>
  <c r="J206" i="10"/>
  <c r="J201" i="10"/>
  <c r="L201" i="10"/>
  <c r="L196" i="10"/>
  <c r="K196" i="10"/>
  <c r="J196" i="10"/>
  <c r="L191" i="10"/>
  <c r="K191" i="10"/>
  <c r="J191" i="10"/>
  <c r="L186" i="10"/>
  <c r="K186" i="10"/>
  <c r="J186" i="10"/>
  <c r="L181" i="10"/>
  <c r="K181" i="10"/>
  <c r="J181" i="10"/>
  <c r="L175" i="10"/>
  <c r="K175" i="10"/>
  <c r="J175" i="10"/>
  <c r="L174" i="10"/>
  <c r="K174" i="10"/>
  <c r="J174" i="10"/>
  <c r="L173" i="10"/>
  <c r="K173" i="10"/>
  <c r="J173" i="10"/>
  <c r="L172" i="10"/>
  <c r="K172" i="10"/>
  <c r="J172" i="10"/>
  <c r="L171" i="10"/>
  <c r="K171" i="10"/>
  <c r="J171" i="10"/>
  <c r="L165" i="10"/>
  <c r="K165" i="10"/>
  <c r="J165" i="10"/>
  <c r="L164" i="10"/>
  <c r="K164" i="10"/>
  <c r="J164" i="10"/>
  <c r="L163" i="10"/>
  <c r="K163" i="10"/>
  <c r="J163" i="10"/>
  <c r="L162" i="10"/>
  <c r="K162" i="10"/>
  <c r="J162" i="10"/>
  <c r="L151" i="10"/>
  <c r="K151" i="10"/>
  <c r="J151" i="10"/>
  <c r="L146" i="10"/>
  <c r="J146" i="10"/>
  <c r="L141" i="10"/>
  <c r="K141" i="10"/>
  <c r="J141" i="10"/>
  <c r="L135" i="10"/>
  <c r="K135" i="10"/>
  <c r="J135" i="10"/>
  <c r="L134" i="10"/>
  <c r="K134" i="10"/>
  <c r="J134" i="10"/>
  <c r="L133" i="10"/>
  <c r="K133" i="10"/>
  <c r="J133" i="10"/>
  <c r="L132" i="10"/>
  <c r="K132" i="10"/>
  <c r="J132" i="10"/>
  <c r="L131" i="10"/>
  <c r="K131" i="10"/>
  <c r="J131" i="10"/>
  <c r="L125" i="10"/>
  <c r="K125" i="10"/>
  <c r="J125" i="10"/>
  <c r="L124" i="10"/>
  <c r="K124" i="10"/>
  <c r="J124" i="10"/>
  <c r="L123" i="10"/>
  <c r="K123" i="10"/>
  <c r="J123" i="10"/>
  <c r="L122" i="10"/>
  <c r="K122" i="10"/>
  <c r="J122" i="10"/>
  <c r="L121" i="10"/>
  <c r="K121" i="10"/>
  <c r="J121" i="10"/>
  <c r="L116" i="10"/>
  <c r="K116" i="10"/>
  <c r="J116" i="10"/>
  <c r="L111" i="10"/>
  <c r="J111" i="10"/>
  <c r="L91" i="10"/>
  <c r="K91" i="10"/>
  <c r="J91" i="10"/>
  <c r="L86" i="10"/>
  <c r="K86" i="10"/>
  <c r="J86" i="10"/>
  <c r="L81" i="10"/>
  <c r="K81" i="10"/>
  <c r="J81" i="10"/>
  <c r="L76" i="10"/>
  <c r="K76" i="10"/>
  <c r="J76" i="10"/>
  <c r="L71" i="10"/>
  <c r="K71" i="10"/>
  <c r="J71" i="10"/>
  <c r="L61" i="10"/>
  <c r="K61" i="10"/>
  <c r="J61" i="10"/>
  <c r="L56" i="10"/>
  <c r="K56" i="10"/>
  <c r="J56" i="10"/>
  <c r="L51" i="10"/>
  <c r="K51" i="10"/>
  <c r="J51" i="10"/>
  <c r="L41" i="10"/>
  <c r="K41" i="10"/>
  <c r="J41" i="10"/>
  <c r="L36" i="10"/>
  <c r="K36" i="10"/>
  <c r="J36" i="10"/>
  <c r="L31" i="10"/>
  <c r="K31" i="10"/>
  <c r="J31" i="10"/>
  <c r="L26" i="10"/>
  <c r="K26" i="10"/>
  <c r="J26" i="10"/>
  <c r="L21" i="10"/>
  <c r="K21" i="10"/>
  <c r="J21" i="10"/>
  <c r="J7" i="10" l="1"/>
  <c r="J356" i="10"/>
  <c r="L356" i="10"/>
  <c r="K211" i="10"/>
  <c r="L221" i="10"/>
  <c r="J221" i="10"/>
  <c r="K396" i="10"/>
  <c r="K411" i="10"/>
  <c r="L346" i="10"/>
  <c r="K271" i="10"/>
  <c r="J281" i="10"/>
  <c r="L281" i="10"/>
  <c r="K296" i="10"/>
  <c r="L176" i="10"/>
  <c r="J136" i="10"/>
  <c r="L136" i="10"/>
  <c r="K176" i="10"/>
  <c r="K201" i="10"/>
  <c r="J211" i="10"/>
  <c r="K221" i="10"/>
  <c r="K126" i="10"/>
  <c r="J126" i="10"/>
  <c r="L126" i="10"/>
  <c r="K136" i="10"/>
  <c r="L211" i="10"/>
  <c r="J251" i="10"/>
  <c r="L251" i="10"/>
  <c r="K261" i="10"/>
  <c r="J271" i="10"/>
  <c r="L271" i="10"/>
  <c r="K281" i="10"/>
  <c r="J176" i="10"/>
  <c r="K146" i="10"/>
  <c r="L291" i="10"/>
  <c r="K316" i="10"/>
  <c r="J336" i="10"/>
  <c r="L336" i="10"/>
  <c r="K346" i="10"/>
  <c r="J166" i="10"/>
  <c r="K356" i="10"/>
  <c r="K16" i="10"/>
  <c r="J66" i="10"/>
  <c r="L16" i="10"/>
  <c r="K66" i="10"/>
  <c r="L66" i="10"/>
  <c r="K111" i="10"/>
  <c r="J296" i="10"/>
  <c r="L296" i="10"/>
  <c r="L11" i="10" l="1"/>
  <c r="J291" i="10"/>
  <c r="J11" i="10"/>
  <c r="K11" i="10"/>
  <c r="K291" i="10"/>
</calcChain>
</file>

<file path=xl/sharedStrings.xml><?xml version="1.0" encoding="utf-8"?>
<sst xmlns="http://schemas.openxmlformats.org/spreadsheetml/2006/main" count="908" uniqueCount="261">
  <si>
    <t xml:space="preserve">N  
п/п
</t>
  </si>
  <si>
    <t>1.1.</t>
  </si>
  <si>
    <t>1.2.</t>
  </si>
  <si>
    <t>Руководство и управление в сфере установленных функций органов местного самоуправления</t>
  </si>
  <si>
    <t>1.3.</t>
  </si>
  <si>
    <t>1.4.</t>
  </si>
  <si>
    <t>2.4.</t>
  </si>
  <si>
    <t>2.5.</t>
  </si>
  <si>
    <t>2.1.</t>
  </si>
  <si>
    <t>2.2.</t>
  </si>
  <si>
    <t>2.3.</t>
  </si>
  <si>
    <t>Осуществление первичного воинского учета на территориях,где отсутствуют военные комиссариаты</t>
  </si>
  <si>
    <t>3.1.</t>
  </si>
  <si>
    <t>4.1.</t>
  </si>
  <si>
    <t>5.1.</t>
  </si>
  <si>
    <t>6.1.</t>
  </si>
  <si>
    <t>7.1.</t>
  </si>
  <si>
    <t>8.1.</t>
  </si>
  <si>
    <t>10.1.</t>
  </si>
  <si>
    <t>11.1.</t>
  </si>
  <si>
    <t>12.1.</t>
  </si>
  <si>
    <t>13.1.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</si>
  <si>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</si>
  <si>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</si>
  <si>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/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</si>
  <si>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</si>
  <si>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</si>
  <si>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Учреждения, обеспечивающие деятельность органов местного самоуправления и муниципальных учреждений</t>
  </si>
  <si>
    <t>1.</t>
  </si>
  <si>
    <t>2.</t>
  </si>
  <si>
    <t>3.</t>
  </si>
  <si>
    <t>4.</t>
  </si>
  <si>
    <t>Единые дежурно-диспетчерские службы</t>
  </si>
  <si>
    <t>5.</t>
  </si>
  <si>
    <t>6.</t>
  </si>
  <si>
    <t>Обеспечение реализации отдельных государственных полномочий Брянской области, включая переданные на региональный уровень полномочия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</si>
  <si>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</si>
  <si>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7.</t>
  </si>
  <si>
    <t>8.</t>
  </si>
  <si>
    <t>11.</t>
  </si>
  <si>
    <t>12.</t>
  </si>
  <si>
    <t>Обеспечение выполнения и создание условий для проведения на уровне района единой государственной политики в сфере жилищно-коммунального хозяйства</t>
  </si>
  <si>
    <t>Мероприятия в сфере коммунального хозяйства</t>
  </si>
  <si>
    <t>13.</t>
  </si>
  <si>
    <t>Развитие и модернизация сети автомобильных дорог общего пользования местного значения</t>
  </si>
  <si>
    <t>15.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</si>
  <si>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</si>
  <si>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1.5.</t>
  </si>
  <si>
    <t>Источник финансового обеспечения</t>
  </si>
  <si>
    <t xml:space="preserve">Таблица 5 </t>
  </si>
  <si>
    <t>Поступления из областного бюджета</t>
  </si>
  <si>
    <t>Средства местных бюджетов</t>
  </si>
  <si>
    <t>Внебюджетные источники</t>
  </si>
  <si>
    <t>Реализация мероприятий по обеспечению жильем молодых семей</t>
  </si>
  <si>
    <t>ГР БС</t>
  </si>
  <si>
    <t>МП</t>
  </si>
  <si>
    <t>ПМП</t>
  </si>
  <si>
    <t>ОМ</t>
  </si>
  <si>
    <t>НР</t>
  </si>
  <si>
    <t>Код бюждетной классификации</t>
  </si>
  <si>
    <t>Средства бюджета района**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</si>
  <si>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</si>
  <si>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1.6.</t>
  </si>
  <si>
    <t>L4970</t>
  </si>
  <si>
    <t>Предоставление молодым семьям, участникам мероприятия, социальных выплат на приобретение жилого помещения или строительства индивидуального жилого помещения</t>
  </si>
  <si>
    <t>Создание условий для эффективной деятельности главы администрации Климовского района и администрации Климовского района</t>
  </si>
  <si>
    <t>Осуществление отдельных государственных полномочий органов государственной власти Брянской области и органов местного самоуправления поселений по решению вопросов местного значения</t>
  </si>
  <si>
    <t>Предупреждение чрезвычайных ситуаций, развитие гражданской обороны, защита населения и территорий района от чрезвычайных ситуаций природного и техногенного характера, обеспечение пожарной безопасности</t>
  </si>
  <si>
    <t>Повышение качества и доступности предоставления государственных и муниципальных услуг в Климовском районе</t>
  </si>
  <si>
    <t>реализации муниципальной программы.</t>
  </si>
  <si>
    <t>ПЛАН</t>
  </si>
  <si>
    <t>14.1.</t>
  </si>
  <si>
    <t>10.</t>
  </si>
  <si>
    <t>Администрация Климовского района Брянской области.</t>
  </si>
  <si>
    <t>Создание условий для обеспечения поселений, входящих в состав района, услугами торговли</t>
  </si>
  <si>
    <t>Администрация Климовского района Брянской области</t>
  </si>
  <si>
    <t>Мероприятия в сфере организации торговли</t>
  </si>
  <si>
    <t>14.</t>
  </si>
  <si>
    <t>16.</t>
  </si>
  <si>
    <t>2024 год</t>
  </si>
  <si>
    <t>2025 год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</si>
  <si>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</si>
  <si>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Опубликование нормативных правовых актов муниципальных образований и иной официальной информации</t>
  </si>
  <si>
    <t>1.7.</t>
  </si>
  <si>
    <t>1.8.</t>
  </si>
  <si>
    <t>Членские взносы некоммерческим организациям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</si>
  <si>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</si>
  <si>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</si>
  <si>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</si>
  <si>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</si>
  <si>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2.6.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</si>
  <si>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</si>
  <si>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Снижение рисков и смягчение последствий чрезвычайных ситуаций природного и техногенного характера</t>
  </si>
  <si>
    <t>Многофункциональные центры предоставления государственных и муниципальных услуг</t>
  </si>
  <si>
    <t>Обеспечение градостроительной деятельности на территории муниципального образования в соответствии с генеральным планом, с правилами землепользования и застройки</t>
  </si>
  <si>
    <t>Проведение комплексных кадастровых работ</t>
  </si>
  <si>
    <t>Бюджетные инвестиции в объекты капитального строительства муниципальной собственности</t>
  </si>
  <si>
    <t>10.2.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</si>
  <si>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</si>
  <si>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отдельных мероприятий по осуществлению муниципального контроля в сфере благоустройства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</si>
  <si>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</si>
  <si>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Защита прав и законных интересов несовершеннолетних, лиц из их числа детей-сирот и детей оставшихся без попечения родителей</t>
  </si>
  <si>
    <t>Обеспечение сохранности жилых помещений,закрепленных за детьми-сиротами и детьми,оставшимися без попечения родителей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</si>
  <si>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</si>
  <si>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</si>
  <si>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</si>
  <si>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Выплата муниципальных пенсий (доплат к государственным пенсиям)</t>
  </si>
  <si>
    <t>17.</t>
  </si>
  <si>
    <t>Формирование системы управления кадровым потенциалом в сфере физической культуры и спорта с учетом структуры региональной потребности в тренерских кадрах, их оптимального размещения и эффективного использования, достижение полноты укомплектованности учреждений физической культуры и спорта тренерами, тренерами-преподавателями</t>
  </si>
  <si>
    <t>S7620</t>
  </si>
  <si>
    <t>17.1.</t>
  </si>
  <si>
    <t>Обеспечение жильем тренеров, тренеров-преподавателей учреждений физической культуры и спорта Брянской области</t>
  </si>
  <si>
    <t>Реализация мероприятий по улучшению экологической обстановки на территории Климовского района</t>
  </si>
  <si>
    <t>Мероприятия в сфере охраны окружающей среды</t>
  </si>
  <si>
    <t>Подпрограмма "Развитие культуры, спорта и молодежной политики Климовского района Брянской области"</t>
  </si>
  <si>
    <t>Создание условий успешной социализации и эффективной самореализации молодежи</t>
  </si>
  <si>
    <t>Противодействие злоупотреблению наркотиками и их незаконному обороту</t>
  </si>
  <si>
    <t>Мероприятия по работе с семьей, детьми и молодежью</t>
  </si>
  <si>
    <t>Повышение мотивации граждан к регулярным занятиям физической культурой и спортом и ведению здорового образа жизни</t>
  </si>
  <si>
    <t>Мероприятия по развитию физической культуры и спорта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</si>
  <si>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</si>
  <si>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Реализация мер государственной поддержки работников культуры</t>
  </si>
  <si>
    <t>Предоставление мер социальной поддержки по оплате жилья и коммунальных услуг отдельным категориям гражда, работающих в учреждениях культуры, находящихся в сельской местности или поселках городского типа на территории Брянской области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</si>
  <si>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</si>
  <si>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</si>
  <si>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Обеспечение свободы творчества и прав граждан на участие в культурной жизни, на равный доступ к культурным ценностям</t>
  </si>
  <si>
    <t>Библиотеки</t>
  </si>
  <si>
    <t>5.2.</t>
  </si>
  <si>
    <t>Дворцы и дома культуры, клубы, выставочные залы</t>
  </si>
  <si>
    <t>5.3.</t>
  </si>
  <si>
    <t>Развитие и укрепление материально-технической базы муниципальных учреждений</t>
  </si>
  <si>
    <t>5.4.</t>
  </si>
  <si>
    <t>Мероприятия по комплексной безопасности муниципальных учреждений</t>
  </si>
  <si>
    <t>5.5.</t>
  </si>
  <si>
    <t>5.6.</t>
  </si>
  <si>
    <t>5.7.</t>
  </si>
  <si>
    <t>Обеспечение сохранности, пополнения и использования архивного фонда Климовского района</t>
  </si>
  <si>
    <t>Муниципальный архив</t>
  </si>
  <si>
    <t>6.2.</t>
  </si>
  <si>
    <t>Обеспечение условий для самореализации обучающихся, проявления и развития способностей каждого из них</t>
  </si>
  <si>
    <t>Организации дополнительного образования</t>
  </si>
  <si>
    <t>2026 год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</si>
  <si>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</si>
  <si>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S3440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</si>
  <si>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</si>
  <si>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</si>
  <si>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</si>
  <si>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Реализация переданных полномочий по решению вопросов местного значения поселений в соответствии с заключенным соглашением по организации и осуществлению мероприятий по работе с детьми и молодежью в поселении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</si>
  <si>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</si>
  <si>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</si>
  <si>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</si>
  <si>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</si>
  <si>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Информационное освещение деятельности органов местного самоуправления</t>
  </si>
  <si>
    <t>Итого</t>
  </si>
  <si>
    <t xml:space="preserve"> </t>
  </si>
  <si>
    <t>Обеспечение устойчивой и сбалансированной работы в сфере транспортной политики</t>
  </si>
  <si>
    <t>Д0820</t>
  </si>
  <si>
    <t>1.9.</t>
  </si>
  <si>
    <t>9.</t>
  </si>
  <si>
    <t>9.1.</t>
  </si>
  <si>
    <t>15.1.</t>
  </si>
  <si>
    <t xml:space="preserve">к муниципальной программе  "Реализация полномочий администрации Климовского района Брянской области (2024-2026 годы)"  </t>
  </si>
  <si>
    <t xml:space="preserve">Таблица 4 </t>
  </si>
  <si>
    <t>Сведения о показателях (индикаторах) муниципальной программы, подпрограмм и их значениях.</t>
  </si>
  <si>
    <t>№ п/п</t>
  </si>
  <si>
    <t>Наименование показателя (индикатора)</t>
  </si>
  <si>
    <t>Единица измерения</t>
  </si>
  <si>
    <t>Целевые значения показателей (индикаторов)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</si>
  <si>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</si>
  <si>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</si>
  <si>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</si>
  <si>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</si>
  <si>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</si>
  <si>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</si>
  <si>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</si>
  <si>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(факт.)</t>
  </si>
  <si>
    <t>факт</t>
  </si>
  <si>
    <t>Цель муниципальной программы: Эффективное управление в сфере установленных функций.</t>
  </si>
  <si>
    <t>Задача муниципальной программы: Создание условий для эффективной деятельности главы администрации Климовского района и администрации Климовского района</t>
  </si>
  <si>
    <t>да/нет</t>
  </si>
  <si>
    <t>да</t>
  </si>
  <si>
    <t>Задача муниципальной программы: Осуществление отдельных государственных полномочий органов государственной власти Брянской области и органов местного самоуправления поселений по решению вопросов местного значения.</t>
  </si>
  <si>
    <t>Обеспечение исполнения гражданами воинской обязанности, установленной ФЗ об обороне "О воинской обязанности и военной службе"</t>
  </si>
  <si>
    <t>чел.</t>
  </si>
  <si>
    <t>Задача муниципальной программы: Предупреждение чрезвычайных ситуаций, развитие гражданской обороны, защита населения и территорий района от чрезвычайных ситуаций природного и техногенного характера, обеспечение пожарной безопасности.</t>
  </si>
  <si>
    <t>Задача муниципальной программы: Обеспечение реализации отдельных государственных полномочий Брянской области, включая переданные на региональный уровень полномочия</t>
  </si>
  <si>
    <t>Составление списков кандидатов в присяжные заседатели  федеральных судов общей юрисдикции, соблюдение законодательства Российской Федерации</t>
  </si>
  <si>
    <t>Задача муниципальной программы:  Повышение качества и доступности предоставления государственных и муниципальных услуг в Климовском районе.</t>
  </si>
  <si>
    <t>%</t>
  </si>
  <si>
    <t>Задача муниципальной программы: Обеспечение градостроительной деятельности на территории муниципального образования в соответствии с генеральным планом, с правилами землепользования и застройки</t>
  </si>
  <si>
    <t>Задача муниципальной программы: Создание условий успешной социализации и эффективной самореализации молодежи</t>
  </si>
  <si>
    <t>Задача муниципальной программы:Повышение мотивации граждан к регулярным занятиям физической культурой и спортом и ведению здорового образа жизни</t>
  </si>
  <si>
    <t>Цель муниципальной программы: Осуществление мер по обеспечению комплексного социально-экономического развития Климовского муниципального  района, проведение единой государственной и муниципальной политики в области экономики.</t>
  </si>
  <si>
    <t>Задача муниципальной программы: Создание условий для обеспечения поселений, входящих в состав района, услугами торговли</t>
  </si>
  <si>
    <t>Задача муниципальной программы:Обеспечение выполнения и создание условий для проведения на уровне района единой государственной политики в сфере жилищно-коммунального хозяйства.</t>
  </si>
  <si>
    <t>Мероприятия в сфере коммунального хозяйства, проведение ремонтных работ в жилищно-коммунальном хозяйстве,подготовка объектов жилищно-коммунального хозяйства к зиме.</t>
  </si>
  <si>
    <t>Задача муниципальной программы:Развитие и модернизация сети автомобильных дорог общего пользования местного значения.</t>
  </si>
  <si>
    <t>Обеспечение сохранности автомобильных дорог местного значения и условий безопасного движения по ним. 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</t>
  </si>
  <si>
    <t>Задача муниципальной программы:Обеспечение устойчивой и сбалансированной работы в сфере транспортной политики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</si>
  <si>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перевозок;Приведение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транспорта.</t>
  </si>
  <si>
    <t>Задача муниципальной программы:Реализация отдельных мероприятий по осуществлению муниципального контроля в сфере благоустройства</t>
  </si>
  <si>
    <t>Цель муниципальной программы: Предоставление мер социальной поддержки и социальных гарантий гражданам</t>
  </si>
  <si>
    <t>Задача муниципальной программы:Защита прав и законных интересов несовершеннолетних, лиц из их числа детей-сирот и детей оставшихся без попечения родителей</t>
  </si>
  <si>
    <t>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</si>
  <si>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Предоставление жилых помещений детям-сиротам, оставшимся без попечения родителей ,лицам из их числа по договорам найма специализированных жилых помещений за счет средств  бюджета субъекта Российской Федерации</t>
  </si>
  <si>
    <t>Задача муниципальной программы: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</t>
  </si>
  <si>
    <t>Профилактика безнадзорности и правонарушений несовершеннолетних путем изготовления буклетов, пямяток родителям и несовершеннолетним</t>
  </si>
  <si>
    <t>Обеспечение гарантированную на законодательном уровне компенсацию лицам, замещающим  должности муниципальной службы в органах  местного  самоуправления района заработка (доходов) утраченного в  связи  с  прекращением  муниципальной службы, при достижении установленной законом выслуги при выходе на трудовую пенсию по старости (инвалидности).</t>
  </si>
  <si>
    <t>Задача муниципальной программы: Реализация мер государственной поддержки работников культуры</t>
  </si>
  <si>
    <t>Задача муниципальной программы: Реализация мер государственной поддержки работников образования</t>
  </si>
  <si>
    <t>Цель муниципальной программы: Предоставление муниципальной (государственной) поддержки в решении жилищной проблемы семьям, признанным в установленном порядке, нуждающимися в улучшении жилищных условий</t>
  </si>
  <si>
    <t>Задача муниципальной программы: Предоставление молодым семьям, участникам мероприятия, социальных выплат на приобретение жилого помещения или строительства индивидуального жилого помещения</t>
  </si>
  <si>
    <t>Реализация мероприятий по обеспечению жильем молодых семей. Предоставление молодым семьям, участникам мероприятий, социальных выплат на приобретение жилого помещения или строительства индивидуального жилого помещения.</t>
  </si>
  <si>
    <t>количество семей</t>
  </si>
  <si>
    <t>Цель муниципальной программы: Обеспечение жильем тренеров, тренеров–преподавателей муниципальных учреждений физической культуры и спорта Климовского района.</t>
  </si>
  <si>
    <t>Задача муниципальной программы: Формирование системы управления кадровым потенциалом в сфере физической культуры и спорта с учетом структуры региональной потребности в тренерских кадрах, их оптимального размещения и эффективного использования, достижение полноты укомплектованности учреждений физической культуры и спорта тренерами, тренерами-преподавателями</t>
  </si>
  <si>
    <t>Цель муниципальной программы: Улучшение экологической обстановки в Климовском районе.</t>
  </si>
  <si>
    <t>Задача муниципальной программы: Реализация мероприятий по улучшению экологической обстановки на территории Климовского района</t>
  </si>
  <si>
    <t>Цель муниципальной программы: Сохранение, развитие культурного и исторического наследия, расширение доступа населения к культурным ценностям и информации</t>
  </si>
  <si>
    <t>Задача муниципальной программы: Совершенствование материально-технической базы спортивных сооружений для занятий физической культурой и массовым спортом</t>
  </si>
  <si>
    <t>Включает в себя современные библиотеки,дворцы и дома культуры, клубы, выставочные залы,развитие и укрепление материально-технической базы, муниципальных учреждений, мероприятия по комплексной безопасности муниципальных учреждений, организации досуга и обеспечения жителей поселений услугами организаций культуры,организации библиотечного обслуживания населения, комплектованию и обеспечению сохранности библиотечных фондов библиотек поселений, Обеспечение развития и укрепления материально-технической базы домов культуры в населенных пунктах с числом жителей до 50 тысяч человек, поддержка отрасли культуры</t>
  </si>
  <si>
    <t>Задача муниципальной программы: Обеспечение сохранности, пополнения и использования архивного фонда Климовского района</t>
  </si>
  <si>
    <t>Муниципальный архив-структурное подразделение органа местного самоуправления муниципального района ,осуществляет хранение, комплектование, учет и использование документов архивного фонда Российской Федерации, а также других архивных документов.</t>
  </si>
  <si>
    <t>Цель муниципальной программы: Создание условий для развития дополнительного образования детей в области культуры и искусства</t>
  </si>
  <si>
    <t>Задача муниципальной программы: Обеспечение условий для самореализации обучающихся, проявления и развития способностей каждого из них</t>
  </si>
  <si>
    <t>Обеспечение условий для самореализации обучающихся, проявления и развития способностей каждого из нихспособствуют раскрытию творческого потенциала детей и подростков, воспитанию у детей любви к искусству. В учреждениях культуры района ведется целенаправленная систематическая работа по выявлению и поддержке одаренных, способных  детей.</t>
  </si>
  <si>
    <t>штук</t>
  </si>
  <si>
    <t xml:space="preserve">Обеспечение жильем тренеров, тренеров-преподавателей учреждений физической культуры и спорта Брянской области. Количество приобретенных объектов недвижимого имущества (жилых помещений). 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</si>
  <si>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</si>
  <si>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охране, сохранению и популяризации культурного наследия</t>
  </si>
  <si>
    <t>18.</t>
  </si>
  <si>
    <t>18.1.</t>
  </si>
  <si>
    <t>2027 год</t>
  </si>
  <si>
    <t>Содержание органов по опеке и попечительству. Количество штатных работников муниципальных органов.</t>
  </si>
  <si>
    <t>Реализация мероприятий, направленных на улучшение условий труда работников, снижение уровня производственного травматизма и профессиональной заболеваемости</t>
  </si>
  <si>
    <t>Мероприятия по улучшению условий охраны труда</t>
  </si>
  <si>
    <t>Реализация отдельных мероприятий по развитию малого предпринимательства в Климовском районе</t>
  </si>
  <si>
    <t>Поддержка малого и среднего предпринимательства</t>
  </si>
  <si>
    <t>9Д180</t>
  </si>
  <si>
    <r>
      <t xml:space="preserve">Приложение к постановлению администрации Климовского района от27 декабря </t>
    </r>
    <r>
      <rPr>
        <u/>
        <sz val="7.5"/>
        <rFont val="Times New Roman"/>
        <family val="1"/>
        <charset val="204"/>
      </rPr>
      <t>2024г №____</t>
    </r>
  </si>
  <si>
    <t>Реализация полномочий администрации Климовского района Брянской области (2025-2027 годы)</t>
  </si>
  <si>
    <t>итого</t>
  </si>
  <si>
    <t>4.2.</t>
  </si>
  <si>
    <t>14.2.</t>
  </si>
  <si>
    <t>14.3.</t>
  </si>
  <si>
    <t>14.4.</t>
  </si>
  <si>
    <t>14.5.</t>
  </si>
  <si>
    <t>16.1.</t>
  </si>
  <si>
    <t>Обеспечение деятельности главы местной администрации (исполнительно-распорядительного органа муниципального образования).Руководство и управление в сфере установленных функций органов местного самоуправления.Информационное обеспечение деятельности органов местного самоуправления.Опубликование нормативных правовых актов муниципальных образований и иной официальной информации.Учреждения, обеспечивающие деятельность органов местного самоуправления и муниципальных учреждений. Эксплуатация и содержание имущества, находящегося в муниципальной собственности, арендованного недвижимого имущества.Комплексные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образования.Членские взносы некоммерческим организациям.Реализация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</si>
  <si>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</t>
  </si>
  <si>
    <t>Осуществление отдельных государственных полномочий Брянской области по организации деятельности административных комиссий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</si>
  <si>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владельцев.</t>
  </si>
  <si>
    <t xml:space="preserve"> Осуществление отдельных полномочий в области охраны труда и уведомительной регистрации территориальных соглашений и коллективных договоров. </t>
  </si>
  <si>
    <t>Единые дежурно-диспетчерские службы. Снижение рисков и смягчение последствий чрезвычайных ситуаций природного и техногенного характера</t>
  </si>
  <si>
    <t>Многофункциональные центры предоставления государственных и муниципальных услуг. МБУ "Многофункциональный центр предоставления государственных и муниципальных услуг Климовского муниципального района Брянской области осуществляет прием заявителей, оказывает консультации по государственным услугам, осуществляет сбор и обработку документов с использованием специального программного обеспечения.</t>
  </si>
  <si>
    <t>Проведение комплексных кадастровых работ, установление и описание местоположения границ территориальных зон, заключение соглашений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территорий.</t>
  </si>
  <si>
    <t>Противодействие злоупотреблению наркотиками и их незаконному обороту. Мероприятия по работе с семьей, детьми и молодежью.Реализация переданных полномочий по решению вопросов местного значения поселений в соответствии с заключенным соглашением по организации и осуществлению мероприятий по работе с детьми и молодежью в поселении. Вовлечение молодежи в активную общественную деятельность, повышение социальной активности молодежных общественных объединений, развитие добровольческой деятельности.</t>
  </si>
  <si>
    <t>чел</t>
  </si>
  <si>
    <t>Мероприятия по развитию физической культуры и спорта, увеличение продолжительности жизни населения всех возрастных групп с помощью систематической физической подготовки. Реализация мероприятий по поэтапному внедрению Всероссийского физкультурно-спортивного комплекса "Готов к труду и обороне" (ГТО)</t>
  </si>
  <si>
    <t>населенные пункты</t>
  </si>
  <si>
    <t>Мероприятия в сфере организации торговли. Компенсация части транспортных расходов по доставке товаров первой необходимости автомагазинами в малочисленные и отдаленные населенные пункты Климовского муниципального района, не имеющие стационарной торговой сети.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</si>
</sst>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_-* #,##0.00_-;\-* #,##0.00_-;_-* &quot;-&quot;??_-;_-@_-"/>
  </numFmts>
  <fonts count="6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.5"/>
      <name val="Times New Roman"/>
      <family val="1"/>
      <charset val="204"/>
    </font>
    <font>
      <sz val="7.5"/>
      <name val="Times New Roman"/>
      <family val="1"/>
      <charset val="204"/>
    </font>
    <font>
      <b/>
      <sz val="9"/>
      <name val="Times New Roman"/>
      <family val="1"/>
      <charset val="204"/>
    </font>
    <font>
      <sz val="7"/>
      <name val="Times New Roman"/>
      <family val="1"/>
      <charset val="204"/>
    </font>
    <font>
      <u/>
      <sz val="7.5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sz val="10.5"/>
      <name val="Times New Roman"/>
      <family val="1"/>
      <charset val="204"/>
    </font>
    <font>
      <sz val="10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Bookman Old Style"/>
      <family val="1"/>
      <charset val="204"/>
    </font>
    <font>
      <i/>
      <sz val="10"/>
      <name val="Arial Narrow"/>
      <family val="2"/>
      <charset val="204"/>
    </font>
    <font>
      <sz val="10"/>
      <name val="Tempus Sans ITC"/>
      <family val="5"/>
    </font>
    <font>
      <sz val="10"/>
      <name val="Arial Narrow"/>
      <family val="2"/>
      <charset val="204"/>
    </font>
    <font>
      <sz val="9"/>
      <name val="Arial Narrow"/>
      <family val="2"/>
      <charset val="204"/>
    </font>
    <font>
      <sz val="10"/>
      <name val="Book Antiqua"/>
      <family val="1"/>
      <charset val="204"/>
    </font>
    <font>
      <sz val="7"/>
      <name val="Calibri"/>
      <family val="2"/>
      <charset val="204"/>
      <scheme val="minor"/>
    </font>
    <font>
      <i/>
      <sz val="7"/>
      <name val="Times New Roman"/>
      <family val="1"/>
      <charset val="204"/>
    </font>
    <font>
      <sz val="7"/>
      <name val="Tempus Sans ITC"/>
      <family val="5"/>
    </font>
    <font>
      <sz val="7"/>
      <name val="Arial Narrow"/>
      <family val="2"/>
      <charset val="204"/>
    </font>
    <font>
      <b/>
      <u/>
      <sz val="10"/>
      <name val="Arial"/>
      <family val="2"/>
      <charset val="204"/>
    </font>
    <font>
      <sz val="10"/>
      <name val="Arial"/>
      <family val="2"/>
      <charset val="204"/>
    </font>
    <font>
      <sz val="7.5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0.5"/>
      <name val="Arial"/>
      <family val="2"/>
      <charset val="204"/>
    </font>
    <font>
      <b/>
      <sz val="11"/>
      <name val="Arial"/>
      <family val="2"/>
      <charset val="204"/>
    </font>
    <font>
      <sz val="10.5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9" tint="0.79998168889431442"/>
        <b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6" fillId="3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4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6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8" fillId="7" borderId="0" applyNumberFormat="0" applyBorder="0" applyAlignment="0" applyProtection="0"/>
    <xf numFmtId="0" fontId="9" fillId="6" borderId="2" applyNumberFormat="0" applyAlignment="0" applyProtection="0"/>
    <xf numFmtId="0" fontId="10" fillId="21" borderId="3" applyNumberFormat="0" applyAlignment="0" applyProtection="0"/>
    <xf numFmtId="0" fontId="11" fillId="0" borderId="0" applyNumberFormat="0" applyFill="0" applyBorder="0" applyAlignment="0" applyProtection="0"/>
    <xf numFmtId="0" fontId="12" fillId="8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10" borderId="2" applyNumberFormat="0" applyAlignment="0" applyProtection="0"/>
    <xf numFmtId="0" fontId="17" fillId="0" borderId="7" applyNumberFormat="0" applyFill="0" applyAlignment="0" applyProtection="0"/>
    <xf numFmtId="0" fontId="18" fillId="5" borderId="0" applyNumberFormat="0" applyBorder="0" applyAlignment="0" applyProtection="0"/>
    <xf numFmtId="0" fontId="19" fillId="0" borderId="0"/>
    <xf numFmtId="0" fontId="6" fillId="22" borderId="8" applyNumberFormat="0" applyFont="0" applyAlignment="0" applyProtection="0"/>
    <xf numFmtId="0" fontId="20" fillId="6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19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39" fillId="0" borderId="0">
      <alignment vertical="top" wrapText="1"/>
    </xf>
    <xf numFmtId="44" fontId="39" fillId="0" borderId="0">
      <alignment vertical="top" wrapText="1"/>
    </xf>
    <xf numFmtId="0" fontId="39" fillId="0" borderId="0">
      <alignment vertical="top" wrapText="1"/>
    </xf>
    <xf numFmtId="0" fontId="39" fillId="0" borderId="0">
      <alignment vertical="top" wrapText="1"/>
    </xf>
    <xf numFmtId="0" fontId="39" fillId="0" borderId="0">
      <alignment vertical="top" wrapText="1"/>
    </xf>
    <xf numFmtId="164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0" fontId="1" fillId="0" borderId="0"/>
    <xf numFmtId="0" fontId="1" fillId="0" borderId="0"/>
  </cellStyleXfs>
  <cellXfs count="197">
    <xf numFmtId="0" fontId="0" fillId="0" borderId="0" xfId="0"/>
    <xf numFmtId="0" fontId="27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vertical="center" wrapText="1"/>
    </xf>
    <xf numFmtId="4" fontId="26" fillId="2" borderId="0" xfId="0" applyNumberFormat="1" applyFont="1" applyFill="1" applyAlignment="1">
      <alignment horizontal="right" vertical="center" wrapText="1"/>
    </xf>
    <xf numFmtId="4" fontId="26" fillId="2" borderId="1" xfId="0" applyNumberFormat="1" applyFont="1" applyFill="1" applyBorder="1" applyAlignment="1">
      <alignment horizontal="right" vertical="center" wrapText="1"/>
    </xf>
    <xf numFmtId="0" fontId="25" fillId="2" borderId="0" xfId="0" applyFont="1" applyFill="1" applyAlignment="1">
      <alignment horizontal="center" vertical="center" wrapText="1"/>
    </xf>
    <xf numFmtId="0" fontId="32" fillId="2" borderId="0" xfId="0" applyFont="1" applyFill="1" applyAlignment="1">
      <alignment horizontal="center" wrapText="1"/>
    </xf>
    <xf numFmtId="4" fontId="24" fillId="2" borderId="0" xfId="0" applyNumberFormat="1" applyFont="1" applyFill="1" applyAlignment="1">
      <alignment vertical="center" wrapText="1"/>
    </xf>
    <xf numFmtId="4" fontId="27" fillId="2" borderId="0" xfId="0" applyNumberFormat="1" applyFont="1" applyFill="1" applyAlignment="1">
      <alignment horizontal="left" vertical="center" wrapText="1"/>
    </xf>
    <xf numFmtId="0" fontId="33" fillId="2" borderId="0" xfId="0" applyFont="1" applyFill="1" applyAlignment="1">
      <alignment horizontal="left" vertical="center" wrapText="1"/>
    </xf>
    <xf numFmtId="4" fontId="26" fillId="2" borderId="1" xfId="0" applyNumberFormat="1" applyFont="1" applyFill="1" applyBorder="1" applyAlignment="1">
      <alignment vertical="center"/>
    </xf>
    <xf numFmtId="4" fontId="28" fillId="2" borderId="0" xfId="0" applyNumberFormat="1" applyFont="1" applyFill="1" applyAlignment="1">
      <alignment horizontal="left" vertical="center" wrapText="1"/>
    </xf>
    <xf numFmtId="0" fontId="28" fillId="2" borderId="1" xfId="0" applyNumberFormat="1" applyFont="1" applyFill="1" applyBorder="1" applyAlignment="1">
      <alignment horizontal="center" wrapText="1"/>
    </xf>
    <xf numFmtId="0" fontId="32" fillId="2" borderId="0" xfId="0" applyFont="1" applyFill="1" applyAlignment="1">
      <alignment horizontal="center"/>
    </xf>
    <xf numFmtId="4" fontId="32" fillId="2" borderId="0" xfId="0" applyNumberFormat="1" applyFont="1" applyFill="1" applyAlignment="1">
      <alignment horizontal="center" wrapText="1"/>
    </xf>
    <xf numFmtId="0" fontId="31" fillId="2" borderId="0" xfId="0" applyFont="1" applyFill="1" applyAlignment="1">
      <alignment horizontal="center" wrapText="1"/>
    </xf>
    <xf numFmtId="0" fontId="32" fillId="23" borderId="1" xfId="0" applyNumberFormat="1" applyFont="1" applyFill="1" applyBorder="1" applyAlignment="1">
      <alignment horizont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0" fontId="25" fillId="2" borderId="0" xfId="0" applyFont="1" applyFill="1"/>
    <xf numFmtId="0" fontId="26" fillId="2" borderId="0" xfId="0" applyFont="1" applyFill="1" applyAlignment="1">
      <alignment horizontal="left" vertical="center"/>
    </xf>
    <xf numFmtId="0" fontId="34" fillId="2" borderId="1" xfId="0" applyNumberFormat="1" applyFont="1" applyFill="1" applyBorder="1" applyAlignment="1">
      <alignment horizontal="center" wrapText="1"/>
    </xf>
    <xf numFmtId="4" fontId="25" fillId="2" borderId="0" xfId="0" applyNumberFormat="1" applyFont="1" applyFill="1"/>
    <xf numFmtId="0" fontId="34" fillId="2" borderId="1" xfId="0" applyNumberFormat="1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vertical="center" wrapText="1"/>
    </xf>
    <xf numFmtId="0" fontId="26" fillId="2" borderId="0" xfId="0" applyFont="1" applyFill="1" applyAlignment="1">
      <alignment horizontal="center" wrapText="1"/>
    </xf>
    <xf numFmtId="0" fontId="26" fillId="2" borderId="0" xfId="0" applyFont="1" applyFill="1"/>
    <xf numFmtId="4" fontId="26" fillId="2" borderId="0" xfId="0" applyNumberFormat="1" applyFont="1" applyFill="1"/>
    <xf numFmtId="0" fontId="34" fillId="2" borderId="0" xfId="0" applyNumberFormat="1" applyFont="1" applyFill="1" applyAlignment="1">
      <alignment horizontal="center"/>
    </xf>
    <xf numFmtId="4" fontId="29" fillId="2" borderId="1" xfId="0" applyNumberFormat="1" applyFont="1" applyFill="1" applyBorder="1" applyAlignment="1">
      <alignment horizontal="right" vertical="center" wrapText="1"/>
    </xf>
    <xf numFmtId="0" fontId="31" fillId="23" borderId="1" xfId="0" applyNumberFormat="1" applyFont="1" applyFill="1" applyBorder="1" applyAlignment="1">
      <alignment horizontal="center" wrapText="1"/>
    </xf>
    <xf numFmtId="0" fontId="26" fillId="2" borderId="0" xfId="0" applyNumberFormat="1" applyFont="1" applyFill="1"/>
    <xf numFmtId="0" fontId="37" fillId="2" borderId="0" xfId="0" applyFont="1" applyFill="1"/>
    <xf numFmtId="0" fontId="37" fillId="2" borderId="0" xfId="0" applyNumberFormat="1" applyFont="1" applyFill="1"/>
    <xf numFmtId="4" fontId="37" fillId="2" borderId="0" xfId="0" applyNumberFormat="1" applyFont="1" applyFill="1"/>
    <xf numFmtId="0" fontId="26" fillId="24" borderId="0" xfId="0" applyFont="1" applyFill="1"/>
    <xf numFmtId="4" fontId="24" fillId="2" borderId="1" xfId="0" applyNumberFormat="1" applyFont="1" applyFill="1" applyBorder="1" applyAlignment="1">
      <alignment horizontal="right" vertical="center" wrapText="1"/>
    </xf>
    <xf numFmtId="0" fontId="36" fillId="2" borderId="0" xfId="56" applyFont="1" applyFill="1"/>
    <xf numFmtId="0" fontId="25" fillId="2" borderId="1" xfId="56" applyFont="1" applyFill="1" applyBorder="1" applyAlignment="1">
      <alignment horizontal="center" wrapText="1"/>
    </xf>
    <xf numFmtId="0" fontId="27" fillId="2" borderId="1" xfId="56" applyFont="1" applyFill="1" applyBorder="1" applyAlignment="1">
      <alignment wrapText="1"/>
    </xf>
    <xf numFmtId="0" fontId="25" fillId="2" borderId="1" xfId="56" applyFont="1" applyFill="1" applyBorder="1" applyAlignment="1">
      <alignment wrapText="1"/>
    </xf>
    <xf numFmtId="0" fontId="36" fillId="2" borderId="1" xfId="56" applyFont="1" applyFill="1" applyBorder="1" applyAlignment="1">
      <alignment horizontal="center"/>
    </xf>
    <xf numFmtId="0" fontId="25" fillId="2" borderId="1" xfId="56" applyFont="1" applyFill="1" applyBorder="1" applyAlignment="1">
      <alignment horizontal="center"/>
    </xf>
    <xf numFmtId="0" fontId="46" fillId="2" borderId="0" xfId="56" applyFont="1" applyFill="1"/>
    <xf numFmtId="0" fontId="47" fillId="2" borderId="1" xfId="56" applyFont="1" applyFill="1" applyBorder="1" applyAlignment="1">
      <alignment horizontal="center" wrapText="1"/>
    </xf>
    <xf numFmtId="0" fontId="48" fillId="2" borderId="1" xfId="56" applyFont="1" applyFill="1" applyBorder="1" applyAlignment="1">
      <alignment horizontal="center"/>
    </xf>
    <xf numFmtId="0" fontId="25" fillId="2" borderId="1" xfId="56" applyFont="1" applyFill="1" applyBorder="1"/>
    <xf numFmtId="0" fontId="25" fillId="2" borderId="0" xfId="56" applyFont="1" applyFill="1"/>
    <xf numFmtId="0" fontId="27" fillId="2" borderId="1" xfId="56" applyFont="1" applyFill="1" applyBorder="1"/>
    <xf numFmtId="0" fontId="27" fillId="2" borderId="1" xfId="56" applyFont="1" applyFill="1" applyBorder="1" applyAlignment="1">
      <alignment horizontal="center"/>
    </xf>
    <xf numFmtId="0" fontId="27" fillId="2" borderId="0" xfId="56" applyFont="1" applyFill="1"/>
    <xf numFmtId="0" fontId="48" fillId="2" borderId="1" xfId="56" applyFont="1" applyFill="1" applyBorder="1"/>
    <xf numFmtId="0" fontId="47" fillId="2" borderId="1" xfId="56" applyFont="1" applyFill="1" applyBorder="1" applyAlignment="1">
      <alignment wrapText="1"/>
    </xf>
    <xf numFmtId="0" fontId="47" fillId="2" borderId="1" xfId="56" applyFont="1" applyFill="1" applyBorder="1" applyAlignment="1">
      <alignment horizontal="center"/>
    </xf>
    <xf numFmtId="0" fontId="47" fillId="2" borderId="0" xfId="56" applyFont="1" applyFill="1"/>
    <xf numFmtId="0" fontId="27" fillId="2" borderId="1" xfId="56" applyFont="1" applyFill="1" applyBorder="1" applyAlignment="1">
      <alignment horizontal="center" wrapText="1"/>
    </xf>
    <xf numFmtId="0" fontId="27" fillId="2" borderId="0" xfId="56" applyFont="1" applyFill="1" applyAlignment="1">
      <alignment wrapText="1"/>
    </xf>
    <xf numFmtId="0" fontId="25" fillId="2" borderId="0" xfId="56" applyFont="1" applyFill="1" applyAlignment="1">
      <alignment horizontal="center"/>
    </xf>
    <xf numFmtId="0" fontId="25" fillId="2" borderId="0" xfId="56" applyFont="1" applyFill="1" applyAlignment="1">
      <alignment horizontal="center" vertical="top"/>
    </xf>
    <xf numFmtId="0" fontId="42" fillId="2" borderId="0" xfId="0" applyFont="1" applyFill="1" applyAlignment="1">
      <alignment horizontal="center"/>
    </xf>
    <xf numFmtId="0" fontId="25" fillId="2" borderId="0" xfId="56" applyFont="1" applyFill="1" applyBorder="1" applyAlignment="1">
      <alignment horizontal="center"/>
    </xf>
    <xf numFmtId="0" fontId="36" fillId="2" borderId="0" xfId="56" applyFont="1" applyFill="1" applyBorder="1" applyAlignment="1">
      <alignment horizontal="center"/>
    </xf>
    <xf numFmtId="0" fontId="42" fillId="2" borderId="0" xfId="0" applyFont="1" applyFill="1" applyBorder="1" applyAlignment="1">
      <alignment horizontal="center"/>
    </xf>
    <xf numFmtId="0" fontId="36" fillId="2" borderId="0" xfId="56" applyFont="1" applyFill="1" applyBorder="1"/>
    <xf numFmtId="0" fontId="30" fillId="2" borderId="0" xfId="56" applyFont="1" applyFill="1" applyBorder="1" applyAlignment="1">
      <alignment wrapText="1"/>
    </xf>
    <xf numFmtId="0" fontId="43" fillId="2" borderId="1" xfId="56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wrapText="1"/>
    </xf>
    <xf numFmtId="0" fontId="47" fillId="2" borderId="1" xfId="0" applyFont="1" applyFill="1" applyBorder="1" applyAlignment="1">
      <alignment wrapText="1"/>
    </xf>
    <xf numFmtId="0" fontId="36" fillId="2" borderId="0" xfId="56" applyFont="1" applyFill="1" applyAlignment="1">
      <alignment wrapText="1"/>
    </xf>
    <xf numFmtId="0" fontId="36" fillId="2" borderId="0" xfId="56" applyFont="1" applyFill="1" applyAlignment="1">
      <alignment horizontal="center"/>
    </xf>
    <xf numFmtId="0" fontId="25" fillId="2" borderId="0" xfId="56" applyFont="1" applyFill="1" applyAlignment="1">
      <alignment wrapText="1"/>
    </xf>
    <xf numFmtId="0" fontId="48" fillId="2" borderId="1" xfId="56" applyFont="1" applyFill="1" applyBorder="1" applyAlignment="1">
      <alignment horizontal="center" wrapText="1"/>
    </xf>
    <xf numFmtId="0" fontId="25" fillId="2" borderId="0" xfId="56" applyFont="1" applyFill="1" applyBorder="1" applyAlignment="1">
      <alignment wrapText="1"/>
    </xf>
    <xf numFmtId="0" fontId="25" fillId="2" borderId="0" xfId="56" applyFont="1" applyFill="1" applyBorder="1" applyAlignment="1">
      <alignment horizontal="center" wrapText="1"/>
    </xf>
    <xf numFmtId="0" fontId="36" fillId="2" borderId="1" xfId="56" applyFont="1" applyFill="1" applyBorder="1"/>
    <xf numFmtId="0" fontId="47" fillId="2" borderId="1" xfId="56" applyFont="1" applyFill="1" applyBorder="1"/>
    <xf numFmtId="0" fontId="50" fillId="2" borderId="0" xfId="56" applyFont="1" applyFill="1" applyBorder="1"/>
    <xf numFmtId="0" fontId="50" fillId="2" borderId="0" xfId="56" applyFont="1" applyFill="1"/>
    <xf numFmtId="0" fontId="52" fillId="2" borderId="0" xfId="56" applyFont="1" applyFill="1"/>
    <xf numFmtId="0" fontId="34" fillId="2" borderId="0" xfId="56" applyFont="1" applyFill="1"/>
    <xf numFmtId="0" fontId="34" fillId="2" borderId="0" xfId="56" applyFont="1" applyFill="1" applyAlignment="1">
      <alignment wrapText="1"/>
    </xf>
    <xf numFmtId="0" fontId="53" fillId="2" borderId="0" xfId="56" applyFont="1" applyFill="1"/>
    <xf numFmtId="0" fontId="32" fillId="2" borderId="1" xfId="0" applyNumberFormat="1" applyFont="1" applyFill="1" applyBorder="1" applyAlignment="1">
      <alignment horizontal="center" wrapText="1"/>
    </xf>
    <xf numFmtId="0" fontId="28" fillId="2" borderId="1" xfId="56" applyNumberFormat="1" applyFont="1" applyFill="1" applyBorder="1" applyAlignment="1">
      <alignment horizontal="center" wrapText="1"/>
    </xf>
    <xf numFmtId="0" fontId="25" fillId="2" borderId="1" xfId="0" applyFont="1" applyFill="1" applyBorder="1" applyAlignment="1">
      <alignment horizontal="left" vertical="center" wrapText="1"/>
    </xf>
    <xf numFmtId="0" fontId="43" fillId="2" borderId="1" xfId="56" applyFont="1" applyFill="1" applyBorder="1" applyAlignment="1">
      <alignment horizontal="left" wrapText="1"/>
    </xf>
    <xf numFmtId="0" fontId="30" fillId="2" borderId="0" xfId="56" applyFont="1" applyFill="1" applyBorder="1" applyAlignment="1">
      <alignment horizontal="center" wrapText="1"/>
    </xf>
    <xf numFmtId="0" fontId="43" fillId="2" borderId="1" xfId="56" applyFont="1" applyFill="1" applyBorder="1" applyAlignment="1">
      <alignment horizontal="center" wrapText="1"/>
    </xf>
    <xf numFmtId="0" fontId="32" fillId="27" borderId="1" xfId="0" applyNumberFormat="1" applyFont="1" applyFill="1" applyBorder="1" applyAlignment="1">
      <alignment horizontal="center" wrapText="1"/>
    </xf>
    <xf numFmtId="4" fontId="24" fillId="25" borderId="1" xfId="0" applyNumberFormat="1" applyFont="1" applyFill="1" applyBorder="1" applyAlignment="1">
      <alignment horizontal="right" vertical="center" wrapText="1"/>
    </xf>
    <xf numFmtId="0" fontId="34" fillId="23" borderId="1" xfId="0" applyNumberFormat="1" applyFont="1" applyFill="1" applyBorder="1" applyAlignment="1">
      <alignment horizontal="center" wrapText="1"/>
    </xf>
    <xf numFmtId="0" fontId="31" fillId="2" borderId="1" xfId="0" applyNumberFormat="1" applyFont="1" applyFill="1" applyBorder="1" applyAlignment="1">
      <alignment horizontal="center" wrapText="1"/>
    </xf>
    <xf numFmtId="4" fontId="33" fillId="25" borderId="1" xfId="0" applyNumberFormat="1" applyFont="1" applyFill="1" applyBorder="1" applyAlignment="1">
      <alignment horizontal="right" vertical="center" wrapText="1"/>
    </xf>
    <xf numFmtId="0" fontId="56" fillId="23" borderId="1" xfId="0" applyNumberFormat="1" applyFont="1" applyFill="1" applyBorder="1" applyAlignment="1">
      <alignment horizontal="center" wrapText="1"/>
    </xf>
    <xf numFmtId="0" fontId="56" fillId="2" borderId="14" xfId="0" applyFont="1" applyFill="1" applyBorder="1" applyAlignment="1">
      <alignment horizontal="center" wrapText="1"/>
    </xf>
    <xf numFmtId="0" fontId="56" fillId="28" borderId="1" xfId="0" applyNumberFormat="1" applyFont="1" applyFill="1" applyBorder="1" applyAlignment="1">
      <alignment horizontal="center" wrapText="1"/>
    </xf>
    <xf numFmtId="0" fontId="56" fillId="26" borderId="14" xfId="0" applyFont="1" applyFill="1" applyBorder="1" applyAlignment="1">
      <alignment horizontal="center" wrapText="1"/>
    </xf>
    <xf numFmtId="4" fontId="61" fillId="2" borderId="1" xfId="0" applyNumberFormat="1" applyFont="1" applyFill="1" applyBorder="1" applyAlignment="1">
      <alignment horizontal="right" vertical="center" wrapText="1"/>
    </xf>
    <xf numFmtId="4" fontId="59" fillId="2" borderId="1" xfId="0" applyNumberFormat="1" applyFont="1" applyFill="1" applyBorder="1" applyAlignment="1">
      <alignment horizontal="right" vertical="center" wrapText="1"/>
    </xf>
    <xf numFmtId="4" fontId="57" fillId="26" borderId="1" xfId="0" applyNumberFormat="1" applyFont="1" applyFill="1" applyBorder="1" applyAlignment="1">
      <alignment horizontal="right" vertical="center" wrapText="1"/>
    </xf>
    <xf numFmtId="4" fontId="60" fillId="26" borderId="1" xfId="0" applyNumberFormat="1" applyFont="1" applyFill="1" applyBorder="1" applyAlignment="1">
      <alignment horizontal="right" vertical="center" wrapText="1"/>
    </xf>
    <xf numFmtId="0" fontId="32" fillId="2" borderId="0" xfId="0" applyFont="1" applyFill="1" applyAlignment="1">
      <alignment horizontal="left" vertical="center" wrapText="1"/>
    </xf>
    <xf numFmtId="0" fontId="31" fillId="2" borderId="0" xfId="0" applyFont="1" applyFill="1" applyAlignment="1">
      <alignment vertical="center" wrapText="1"/>
    </xf>
    <xf numFmtId="0" fontId="32" fillId="2" borderId="1" xfId="0" applyNumberFormat="1" applyFont="1" applyFill="1" applyBorder="1" applyAlignment="1">
      <alignment horizontal="center" vertical="center" wrapText="1"/>
    </xf>
    <xf numFmtId="0" fontId="32" fillId="25" borderId="1" xfId="0" applyNumberFormat="1" applyFont="1" applyFill="1" applyBorder="1" applyAlignment="1">
      <alignment vertical="center" wrapText="1"/>
    </xf>
    <xf numFmtId="0" fontId="32" fillId="2" borderId="1" xfId="0" applyNumberFormat="1" applyFont="1" applyFill="1" applyBorder="1" applyAlignment="1">
      <alignment vertical="center" wrapText="1"/>
    </xf>
    <xf numFmtId="0" fontId="62" fillId="26" borderId="1" xfId="0" applyNumberFormat="1" applyFont="1" applyFill="1" applyBorder="1" applyAlignment="1">
      <alignment vertical="center" wrapText="1"/>
    </xf>
    <xf numFmtId="0" fontId="62" fillId="2" borderId="1" xfId="0" applyNumberFormat="1" applyFont="1" applyFill="1" applyBorder="1" applyAlignment="1">
      <alignment vertical="center" wrapText="1"/>
    </xf>
    <xf numFmtId="0" fontId="32" fillId="2" borderId="0" xfId="0" applyFont="1" applyFill="1" applyAlignment="1">
      <alignment horizontal="center" vertical="center" wrapText="1"/>
    </xf>
    <xf numFmtId="0" fontId="47" fillId="2" borderId="1" xfId="0" applyFont="1" applyFill="1" applyBorder="1" applyAlignment="1">
      <alignment horizontal="justify" vertical="center"/>
    </xf>
    <xf numFmtId="0" fontId="28" fillId="2" borderId="0" xfId="0" applyNumberFormat="1" applyFont="1" applyFill="1" applyAlignment="1">
      <alignment horizontal="center" wrapText="1"/>
    </xf>
    <xf numFmtId="0" fontId="48" fillId="2" borderId="1" xfId="0" applyFont="1" applyFill="1" applyBorder="1" applyAlignment="1">
      <alignment wrapText="1"/>
    </xf>
    <xf numFmtId="0" fontId="64" fillId="2" borderId="14" xfId="51" applyNumberFormat="1" applyFont="1" applyFill="1" applyBorder="1" applyAlignment="1">
      <alignment horizontal="center" wrapText="1"/>
    </xf>
    <xf numFmtId="0" fontId="65" fillId="2" borderId="0" xfId="0" applyFont="1" applyFill="1"/>
    <xf numFmtId="0" fontId="65" fillId="2" borderId="1" xfId="0" applyFont="1" applyFill="1" applyBorder="1"/>
    <xf numFmtId="0" fontId="25" fillId="2" borderId="1" xfId="56" applyFont="1" applyFill="1" applyBorder="1" applyAlignment="1">
      <alignment horizontal="left" wrapText="1"/>
    </xf>
    <xf numFmtId="0" fontId="25" fillId="2" borderId="1" xfId="57" applyFont="1" applyFill="1" applyBorder="1" applyAlignment="1">
      <alignment wrapText="1"/>
    </xf>
    <xf numFmtId="0" fontId="48" fillId="2" borderId="1" xfId="56" applyFont="1" applyFill="1" applyBorder="1" applyAlignment="1">
      <alignment wrapText="1"/>
    </xf>
    <xf numFmtId="0" fontId="30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55" fillId="2" borderId="11" xfId="0" applyFont="1" applyFill="1" applyBorder="1" applyAlignment="1">
      <alignment horizontal="left" vertical="center" wrapText="1"/>
    </xf>
    <xf numFmtId="0" fontId="55" fillId="2" borderId="12" xfId="0" applyFont="1" applyFill="1" applyBorder="1" applyAlignment="1">
      <alignment horizontal="left" vertical="center" wrapText="1"/>
    </xf>
    <xf numFmtId="0" fontId="55" fillId="2" borderId="13" xfId="0" applyFont="1" applyFill="1" applyBorder="1" applyAlignment="1">
      <alignment horizontal="left" vertical="center" wrapText="1"/>
    </xf>
    <xf numFmtId="0" fontId="63" fillId="2" borderId="11" xfId="0" applyFont="1" applyFill="1" applyBorder="1" applyAlignment="1">
      <alignment horizontal="left" vertical="center" wrapText="1"/>
    </xf>
    <xf numFmtId="0" fontId="63" fillId="2" borderId="12" xfId="0" applyFont="1" applyFill="1" applyBorder="1" applyAlignment="1">
      <alignment horizontal="left" vertical="center" wrapText="1"/>
    </xf>
    <xf numFmtId="0" fontId="63" fillId="2" borderId="13" xfId="0" applyFont="1" applyFill="1" applyBorder="1" applyAlignment="1">
      <alignment horizontal="left" vertical="center" wrapText="1"/>
    </xf>
    <xf numFmtId="0" fontId="57" fillId="2" borderId="11" xfId="0" applyFont="1" applyFill="1" applyBorder="1" applyAlignment="1">
      <alignment horizontal="center" vertical="center" wrapText="1"/>
    </xf>
    <xf numFmtId="0" fontId="57" fillId="2" borderId="12" xfId="0" applyFont="1" applyFill="1" applyBorder="1" applyAlignment="1">
      <alignment horizontal="center" vertical="center" wrapText="1"/>
    </xf>
    <xf numFmtId="0" fontId="57" fillId="2" borderId="13" xfId="0" applyFont="1" applyFill="1" applyBorder="1" applyAlignment="1">
      <alignment horizontal="center" vertical="center" wrapText="1"/>
    </xf>
    <xf numFmtId="0" fontId="55" fillId="2" borderId="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center" vertical="center" wrapText="1"/>
    </xf>
    <xf numFmtId="0" fontId="58" fillId="2" borderId="1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57" fillId="2" borderId="1" xfId="0" applyFont="1" applyFill="1" applyBorder="1" applyAlignment="1">
      <alignment horizontal="center" vertical="center" wrapText="1"/>
    </xf>
    <xf numFmtId="0" fontId="55" fillId="2" borderId="1" xfId="0" applyFont="1" applyFill="1" applyBorder="1" applyAlignment="1">
      <alignment horizontal="left" vertical="center" wrapText="1"/>
    </xf>
    <xf numFmtId="0" fontId="58" fillId="2" borderId="11" xfId="0" applyFont="1" applyFill="1" applyBorder="1" applyAlignment="1">
      <alignment horizontal="left" vertical="center" wrapText="1"/>
    </xf>
    <xf numFmtId="0" fontId="58" fillId="2" borderId="12" xfId="0" applyFont="1" applyFill="1" applyBorder="1" applyAlignment="1">
      <alignment horizontal="left" vertical="center" wrapText="1"/>
    </xf>
    <xf numFmtId="0" fontId="58" fillId="2" borderId="13" xfId="0" applyFont="1" applyFill="1" applyBorder="1" applyAlignment="1">
      <alignment horizontal="left" vertical="center" wrapText="1"/>
    </xf>
    <xf numFmtId="0" fontId="54" fillId="26" borderId="1" xfId="0" applyFont="1" applyFill="1" applyBorder="1" applyAlignment="1">
      <alignment horizontal="center" vertical="center" wrapText="1"/>
    </xf>
    <xf numFmtId="0" fontId="60" fillId="26" borderId="1" xfId="0" applyFont="1" applyFill="1" applyBorder="1" applyAlignment="1">
      <alignment horizontal="left" vertical="center" wrapText="1"/>
    </xf>
    <xf numFmtId="0" fontId="63" fillId="26" borderId="1" xfId="0" applyFont="1" applyFill="1" applyBorder="1" applyAlignment="1">
      <alignment horizontal="left" vertical="center" wrapText="1"/>
    </xf>
    <xf numFmtId="0" fontId="57" fillId="26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 wrapText="1"/>
    </xf>
    <xf numFmtId="16" fontId="25" fillId="2" borderId="1" xfId="0" applyNumberFormat="1" applyFont="1" applyFill="1" applyBorder="1" applyAlignment="1">
      <alignment horizontal="center" vertical="center" wrapText="1"/>
    </xf>
    <xf numFmtId="16" fontId="30" fillId="2" borderId="1" xfId="0" applyNumberFormat="1" applyFont="1" applyFill="1" applyBorder="1" applyAlignment="1">
      <alignment horizontal="center" vertical="center" wrapText="1"/>
    </xf>
    <xf numFmtId="0" fontId="30" fillId="2" borderId="11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left" vertical="center" wrapText="1"/>
    </xf>
    <xf numFmtId="0" fontId="29" fillId="2" borderId="12" xfId="0" applyFont="1" applyFill="1" applyBorder="1" applyAlignment="1">
      <alignment horizontal="left" vertical="center" wrapText="1"/>
    </xf>
    <xf numFmtId="0" fontId="29" fillId="2" borderId="13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  <xf numFmtId="0" fontId="26" fillId="2" borderId="13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left" vertical="center" wrapText="1"/>
    </xf>
    <xf numFmtId="0" fontId="25" fillId="2" borderId="12" xfId="0" applyFont="1" applyFill="1" applyBorder="1" applyAlignment="1">
      <alignment horizontal="left" vertical="center" wrapText="1"/>
    </xf>
    <xf numFmtId="0" fontId="25" fillId="2" borderId="13" xfId="0" applyFont="1" applyFill="1" applyBorder="1" applyAlignment="1">
      <alignment horizontal="left" vertical="center" wrapText="1"/>
    </xf>
    <xf numFmtId="0" fontId="41" fillId="2" borderId="1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horizontal="center" vertical="center"/>
    </xf>
    <xf numFmtId="0" fontId="25" fillId="2" borderId="12" xfId="0" applyFont="1" applyFill="1" applyBorder="1" applyAlignment="1">
      <alignment horizontal="center" vertical="center"/>
    </xf>
    <xf numFmtId="0" fontId="25" fillId="2" borderId="13" xfId="0" applyFont="1" applyFill="1" applyBorder="1" applyAlignment="1">
      <alignment horizontal="center" vertical="center"/>
    </xf>
    <xf numFmtId="0" fontId="34" fillId="2" borderId="1" xfId="0" applyNumberFormat="1" applyFont="1" applyFill="1" applyBorder="1" applyAlignment="1">
      <alignment horizontal="left" vertical="center" wrapText="1"/>
    </xf>
    <xf numFmtId="0" fontId="38" fillId="25" borderId="1" xfId="0" applyFont="1" applyFill="1" applyBorder="1" applyAlignment="1">
      <alignment horizontal="center" vertical="center" wrapText="1"/>
    </xf>
    <xf numFmtId="0" fontId="24" fillId="25" borderId="1" xfId="0" applyFont="1" applyFill="1" applyBorder="1" applyAlignment="1">
      <alignment horizontal="left" vertical="center" wrapText="1"/>
    </xf>
    <xf numFmtId="0" fontId="29" fillId="25" borderId="1" xfId="0" applyFont="1" applyFill="1" applyBorder="1" applyAlignment="1">
      <alignment horizontal="left" vertical="center" wrapText="1"/>
    </xf>
    <xf numFmtId="0" fontId="24" fillId="25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28" fillId="2" borderId="1" xfId="0" applyNumberFormat="1" applyFont="1" applyFill="1" applyBorder="1" applyAlignment="1">
      <alignment horizontal="left" vertical="center" wrapText="1"/>
    </xf>
    <xf numFmtId="0" fontId="32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wrapText="1"/>
    </xf>
    <xf numFmtId="4" fontId="28" fillId="2" borderId="15" xfId="0" applyNumberFormat="1" applyFont="1" applyFill="1" applyBorder="1" applyAlignment="1">
      <alignment horizontal="center" vertical="center" wrapText="1"/>
    </xf>
    <xf numFmtId="4" fontId="28" fillId="2" borderId="16" xfId="0" applyNumberFormat="1" applyFont="1" applyFill="1" applyBorder="1" applyAlignment="1">
      <alignment horizontal="center" vertical="center" wrapText="1"/>
    </xf>
    <xf numFmtId="4" fontId="28" fillId="2" borderId="17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51" fillId="2" borderId="0" xfId="56" applyFont="1" applyFill="1" applyBorder="1" applyAlignment="1">
      <alignment horizontal="center" wrapText="1"/>
    </xf>
    <xf numFmtId="0" fontId="43" fillId="2" borderId="1" xfId="56" applyFont="1" applyFill="1" applyBorder="1" applyAlignment="1">
      <alignment horizontal="center" wrapText="1"/>
    </xf>
    <xf numFmtId="0" fontId="25" fillId="2" borderId="0" xfId="56" applyFont="1" applyFill="1" applyBorder="1" applyAlignment="1">
      <alignment horizontal="right" wrapText="1"/>
    </xf>
    <xf numFmtId="0" fontId="30" fillId="2" borderId="0" xfId="56" applyFont="1" applyFill="1" applyBorder="1" applyAlignment="1">
      <alignment horizontal="center" wrapText="1"/>
    </xf>
    <xf numFmtId="0" fontId="43" fillId="2" borderId="1" xfId="56" applyFont="1" applyFill="1" applyBorder="1" applyAlignment="1">
      <alignment wrapText="1"/>
    </xf>
    <xf numFmtId="0" fontId="43" fillId="2" borderId="1" xfId="0" applyFont="1" applyFill="1" applyBorder="1" applyAlignment="1">
      <alignment wrapText="1"/>
    </xf>
    <xf numFmtId="0" fontId="44" fillId="2" borderId="1" xfId="56" applyFont="1" applyFill="1" applyBorder="1" applyAlignment="1">
      <alignment horizontal="left" wrapText="1"/>
    </xf>
    <xf numFmtId="0" fontId="43" fillId="2" borderId="1" xfId="56" applyFont="1" applyFill="1" applyBorder="1" applyAlignment="1">
      <alignment horizontal="left" wrapText="1"/>
    </xf>
    <xf numFmtId="0" fontId="45" fillId="2" borderId="1" xfId="56" applyFont="1" applyFill="1" applyBorder="1" applyAlignment="1">
      <alignment wrapText="1"/>
    </xf>
    <xf numFmtId="0" fontId="49" fillId="2" borderId="1" xfId="56" applyFont="1" applyFill="1" applyBorder="1" applyAlignment="1">
      <alignment horizontal="left" wrapText="1"/>
    </xf>
    <xf numFmtId="0" fontId="47" fillId="2" borderId="1" xfId="56" applyFont="1" applyFill="1" applyBorder="1" applyAlignment="1">
      <alignment horizontal="left" wrapText="1"/>
    </xf>
    <xf numFmtId="0" fontId="36" fillId="2" borderId="1" xfId="56" applyFont="1" applyFill="1" applyBorder="1" applyAlignment="1">
      <alignment horizontal="left" wrapText="1"/>
    </xf>
  </cellXfs>
  <cellStyles count="5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rmal" xfId="37"/>
    <cellStyle name="Note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3"/>
    <cellStyle name="Обычный 3" xfId="44"/>
    <cellStyle name="Обычный 3 2" xfId="45"/>
    <cellStyle name="Обычный 3 2 2" xfId="46"/>
    <cellStyle name="Обычный 3 2 2 2" xfId="48"/>
    <cellStyle name="Обычный 3 2 2 2 2" xfId="57"/>
    <cellStyle name="Обычный 3 2 3" xfId="47"/>
    <cellStyle name="Обычный 3 2 3 2" xfId="56"/>
    <cellStyle name="Обычный 4" xfId="50"/>
    <cellStyle name="Обычный 5" xfId="51"/>
    <cellStyle name="Обычный 6" xfId="52"/>
    <cellStyle name="Обычный 7" xfId="53"/>
    <cellStyle name="Обычный 8" xfId="49"/>
    <cellStyle name="Финансовый 2" xfId="54"/>
    <cellStyle name="Финансовый 3" xfId="55"/>
  </cellStyles>
  <dxfs count="0"/>
  <tableStyles count="0" defaultTableStyle="TableStyleMedium2" defaultPivotStyle="PivotStyleLight16"/>
  <colors>
    <mruColors>
      <color rgb="FFCC3300"/>
      <color rgb="FFFF0000"/>
      <color rgb="FFE5C1DC"/>
      <color rgb="FFEBD1E4"/>
      <color rgb="FFCCFFFF"/>
      <color rgb="FFFFFF99"/>
      <color rgb="FFFFFFCC"/>
      <color rgb="FFDAC8D4"/>
      <color rgb="FF99CCFF"/>
      <color rgb="FFD7ECB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5C1DC"/>
  </sheetPr>
  <dimension ref="A1:P416"/>
  <sheetViews>
    <sheetView tabSelected="1" view="pageBreakPreview" topLeftCell="B132" zoomScale="77" zoomScaleNormal="87" zoomScaleSheetLayoutView="77" zoomScalePageLayoutView="82" workbookViewId="0">
      <selection activeCell="C127" sqref="C127:C131"/>
    </sheetView>
  </sheetViews>
  <sheetFormatPr defaultRowHeight="15" x14ac:dyDescent="0.25"/>
  <cols>
    <col min="1" max="1" width="5.5703125" style="5" customWidth="1"/>
    <col min="2" max="2" width="66" style="23" customWidth="1"/>
    <col min="3" max="3" width="19.28515625" style="23" customWidth="1"/>
    <col min="4" max="4" width="10.7109375" style="107" customWidth="1"/>
    <col min="5" max="5" width="5.140625" style="6" customWidth="1"/>
    <col min="6" max="6" width="5.5703125" style="6" customWidth="1"/>
    <col min="7" max="7" width="5" style="6" customWidth="1"/>
    <col min="8" max="8" width="5.140625" style="6" customWidth="1"/>
    <col min="9" max="9" width="5.42578125" style="6" customWidth="1"/>
    <col min="10" max="10" width="17.28515625" style="3" customWidth="1"/>
    <col min="11" max="11" width="18.42578125" style="3" customWidth="1"/>
    <col min="12" max="12" width="16.85546875" style="3" customWidth="1"/>
    <col min="13" max="13" width="16.28515625" style="1" customWidth="1"/>
    <col min="14" max="14" width="17.42578125" style="25" customWidth="1"/>
    <col min="15" max="15" width="14.140625" style="25" customWidth="1"/>
    <col min="16" max="16384" width="9.140625" style="25"/>
  </cols>
  <sheetData>
    <row r="1" spans="1:16" x14ac:dyDescent="0.25">
      <c r="B1" s="9"/>
      <c r="D1" s="100"/>
      <c r="F1" s="13"/>
      <c r="H1" s="13" t="s">
        <v>239</v>
      </c>
      <c r="I1" s="13"/>
      <c r="M1" s="11" t="s">
        <v>49</v>
      </c>
    </row>
    <row r="2" spans="1:16" x14ac:dyDescent="0.25">
      <c r="C2" s="24" t="s">
        <v>70</v>
      </c>
      <c r="D2" s="100"/>
      <c r="E2" s="1"/>
      <c r="F2" s="1"/>
      <c r="G2" s="14"/>
      <c r="H2" s="14"/>
      <c r="I2" s="14"/>
      <c r="J2" s="8"/>
      <c r="K2" s="8"/>
      <c r="L2" s="8"/>
      <c r="M2" s="8"/>
      <c r="N2" s="26"/>
    </row>
    <row r="3" spans="1:16" ht="15.75" x14ac:dyDescent="0.25">
      <c r="C3" s="19" t="s">
        <v>69</v>
      </c>
      <c r="D3" s="101"/>
      <c r="E3" s="15"/>
      <c r="F3" s="15"/>
      <c r="G3" s="15"/>
      <c r="H3" s="15"/>
      <c r="I3" s="15"/>
      <c r="J3" s="2"/>
      <c r="K3" s="7"/>
      <c r="L3" s="2"/>
      <c r="M3" s="2"/>
    </row>
    <row r="4" spans="1:16" x14ac:dyDescent="0.25">
      <c r="A4" s="176" t="s">
        <v>0</v>
      </c>
      <c r="B4" s="177" t="s">
        <v>22</v>
      </c>
      <c r="C4" s="178" t="s">
        <v>23</v>
      </c>
      <c r="D4" s="179" t="s">
        <v>48</v>
      </c>
      <c r="E4" s="180" t="s">
        <v>59</v>
      </c>
      <c r="F4" s="180"/>
      <c r="G4" s="180"/>
      <c r="H4" s="180"/>
      <c r="I4" s="180"/>
      <c r="J4" s="181" t="s">
        <v>25</v>
      </c>
      <c r="K4" s="182"/>
      <c r="L4" s="183"/>
      <c r="M4" s="171" t="s">
        <v>26</v>
      </c>
      <c r="N4" s="34"/>
      <c r="O4" s="34"/>
    </row>
    <row r="5" spans="1:16" ht="17.25" customHeight="1" x14ac:dyDescent="0.25">
      <c r="A5" s="176"/>
      <c r="B5" s="177"/>
      <c r="C5" s="178" t="s">
        <v>24</v>
      </c>
      <c r="D5" s="179"/>
      <c r="E5" s="12" t="s">
        <v>54</v>
      </c>
      <c r="F5" s="12" t="s">
        <v>55</v>
      </c>
      <c r="G5" s="12" t="s">
        <v>56</v>
      </c>
      <c r="H5" s="12" t="s">
        <v>57</v>
      </c>
      <c r="I5" s="12" t="s">
        <v>58</v>
      </c>
      <c r="J5" s="17" t="s">
        <v>80</v>
      </c>
      <c r="K5" s="17" t="s">
        <v>141</v>
      </c>
      <c r="L5" s="17" t="s">
        <v>232</v>
      </c>
      <c r="M5" s="171"/>
      <c r="N5" s="26"/>
    </row>
    <row r="6" spans="1:16" s="27" customFormat="1" ht="10.5" x14ac:dyDescent="0.2">
      <c r="A6" s="22">
        <v>1</v>
      </c>
      <c r="B6" s="22">
        <v>2</v>
      </c>
      <c r="C6" s="22">
        <v>3</v>
      </c>
      <c r="D6" s="102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2">
        <v>10</v>
      </c>
      <c r="K6" s="22">
        <v>11</v>
      </c>
      <c r="L6" s="22">
        <v>12</v>
      </c>
      <c r="M6" s="22">
        <v>14</v>
      </c>
    </row>
    <row r="7" spans="1:16" s="18" customFormat="1" ht="29.25" x14ac:dyDescent="0.2">
      <c r="A7" s="172"/>
      <c r="B7" s="173" t="s">
        <v>240</v>
      </c>
      <c r="C7" s="174" t="s">
        <v>75</v>
      </c>
      <c r="D7" s="103" t="s">
        <v>60</v>
      </c>
      <c r="E7" s="87">
        <v>910</v>
      </c>
      <c r="F7" s="87">
        <v>10</v>
      </c>
      <c r="G7" s="87">
        <v>0</v>
      </c>
      <c r="H7" s="87"/>
      <c r="I7" s="87"/>
      <c r="J7" s="88">
        <f>J12+J62+J97+J107+J122+J132+J142+J152+J162+J172+J187+J197+J207+J217+J247+J257+J267+J277+J287</f>
        <v>213494237.15000001</v>
      </c>
      <c r="K7" s="88">
        <f t="shared" ref="K7:L7" si="0">K12+K62+K97+K107+K122+K132+K142+K152+K162+K172+K187+K197+K207+K217+K247+K257+K267+K277+K287</f>
        <v>175505055.50999999</v>
      </c>
      <c r="L7" s="88">
        <f t="shared" si="0"/>
        <v>167736511.83000001</v>
      </c>
      <c r="M7" s="175"/>
      <c r="N7" s="21"/>
    </row>
    <row r="8" spans="1:16" s="18" customFormat="1" ht="29.25" x14ac:dyDescent="0.2">
      <c r="A8" s="172"/>
      <c r="B8" s="173"/>
      <c r="C8" s="174"/>
      <c r="D8" s="103" t="s">
        <v>50</v>
      </c>
      <c r="E8" s="87">
        <v>910</v>
      </c>
      <c r="F8" s="87">
        <v>10</v>
      </c>
      <c r="G8" s="87">
        <v>0</v>
      </c>
      <c r="H8" s="87"/>
      <c r="I8" s="87"/>
      <c r="J8" s="88">
        <f t="shared" ref="J8:L8" si="1">J13+J63+J98+J108+J123+J133+J143+J153+J163+J173+J188+J198+J208+J218+J248+J258+J268+J278+J288</f>
        <v>14564446.879999999</v>
      </c>
      <c r="K8" s="88">
        <f t="shared" si="1"/>
        <v>13831528</v>
      </c>
      <c r="L8" s="88">
        <f t="shared" si="1"/>
        <v>12599719</v>
      </c>
      <c r="M8" s="175"/>
      <c r="N8" s="91"/>
    </row>
    <row r="9" spans="1:16" s="18" customFormat="1" ht="29.25" x14ac:dyDescent="0.2">
      <c r="A9" s="172"/>
      <c r="B9" s="173"/>
      <c r="C9" s="174"/>
      <c r="D9" s="103" t="s">
        <v>51</v>
      </c>
      <c r="E9" s="87">
        <v>910</v>
      </c>
      <c r="F9" s="87">
        <v>10</v>
      </c>
      <c r="G9" s="87">
        <v>0</v>
      </c>
      <c r="H9" s="87"/>
      <c r="I9" s="87"/>
      <c r="J9" s="88">
        <f t="shared" ref="J9:L9" si="2">J14+J64+J99+J109+J124+J134+J144+J154+J164+J174+J189+J199+J209+J219+J249+J259+J269+J279+J289</f>
        <v>16895582</v>
      </c>
      <c r="K9" s="88">
        <f t="shared" si="2"/>
        <v>17019882</v>
      </c>
      <c r="L9" s="88">
        <f t="shared" si="2"/>
        <v>20298182</v>
      </c>
      <c r="M9" s="175"/>
    </row>
    <row r="10" spans="1:16" s="18" customFormat="1" ht="19.5" x14ac:dyDescent="0.2">
      <c r="A10" s="172"/>
      <c r="B10" s="173"/>
      <c r="C10" s="174"/>
      <c r="D10" s="103" t="s">
        <v>52</v>
      </c>
      <c r="E10" s="87">
        <v>910</v>
      </c>
      <c r="F10" s="87">
        <v>10</v>
      </c>
      <c r="G10" s="87">
        <v>0</v>
      </c>
      <c r="H10" s="87"/>
      <c r="I10" s="87"/>
      <c r="J10" s="88">
        <f t="shared" ref="J10:L10" si="3">J15+J65+J100+J110+J125+J135+J145+J155+J165+J175+J190+J200+J210+J220+J250+J260+J270+J280+J290</f>
        <v>0</v>
      </c>
      <c r="K10" s="88">
        <f t="shared" si="3"/>
        <v>0</v>
      </c>
      <c r="L10" s="88">
        <f t="shared" si="3"/>
        <v>0</v>
      </c>
      <c r="M10" s="175"/>
    </row>
    <row r="11" spans="1:16" s="18" customFormat="1" ht="20.25" customHeight="1" x14ac:dyDescent="0.2">
      <c r="A11" s="172"/>
      <c r="B11" s="173"/>
      <c r="C11" s="174"/>
      <c r="D11" s="103" t="s">
        <v>153</v>
      </c>
      <c r="E11" s="87">
        <v>910</v>
      </c>
      <c r="F11" s="87">
        <v>10</v>
      </c>
      <c r="G11" s="87">
        <v>0</v>
      </c>
      <c r="H11" s="87"/>
      <c r="I11" s="87"/>
      <c r="J11" s="88">
        <f>SUM(J7:J10)</f>
        <v>244954266.03</v>
      </c>
      <c r="K11" s="88">
        <f t="shared" ref="K11:L11" si="4">SUM(K7:K10)</f>
        <v>206356465.50999999</v>
      </c>
      <c r="L11" s="88">
        <f t="shared" si="4"/>
        <v>200634412.83000001</v>
      </c>
      <c r="M11" s="175"/>
    </row>
    <row r="12" spans="1:16" s="18" customFormat="1" ht="29.25" x14ac:dyDescent="0.2">
      <c r="A12" s="117" t="s">
        <v>28</v>
      </c>
      <c r="B12" s="118" t="s">
        <v>65</v>
      </c>
      <c r="C12" s="119" t="s">
        <v>73</v>
      </c>
      <c r="D12" s="104" t="s">
        <v>60</v>
      </c>
      <c r="E12" s="16">
        <v>910</v>
      </c>
      <c r="F12" s="16">
        <v>10</v>
      </c>
      <c r="G12" s="16">
        <v>0</v>
      </c>
      <c r="H12" s="81">
        <v>11</v>
      </c>
      <c r="I12" s="81"/>
      <c r="J12" s="4">
        <f>J17+J22+J27+J32+J37+J42+J47+J52+J57</f>
        <v>50435225</v>
      </c>
      <c r="K12" s="4">
        <f t="shared" ref="K12:L12" si="5">K17+K22+K27+K32+K37+K42+K47+K52+K57</f>
        <v>34441705</v>
      </c>
      <c r="L12" s="4">
        <f t="shared" si="5"/>
        <v>34441705</v>
      </c>
      <c r="M12" s="120"/>
      <c r="N12" s="21"/>
      <c r="O12" s="18">
        <v>206356465.50999999</v>
      </c>
      <c r="P12" s="18">
        <v>200634412.83000001</v>
      </c>
    </row>
    <row r="13" spans="1:16" s="18" customFormat="1" ht="29.25" x14ac:dyDescent="0.2">
      <c r="A13" s="117"/>
      <c r="B13" s="118"/>
      <c r="C13" s="119"/>
      <c r="D13" s="104" t="s">
        <v>50</v>
      </c>
      <c r="E13" s="16">
        <v>910</v>
      </c>
      <c r="F13" s="16">
        <v>10</v>
      </c>
      <c r="G13" s="16">
        <v>0</v>
      </c>
      <c r="H13" s="81">
        <v>11</v>
      </c>
      <c r="I13" s="81"/>
      <c r="J13" s="4">
        <f t="shared" ref="J13:L13" si="6">J18+J23+J28+J33+J38+J43+J48+J53+J58</f>
        <v>0</v>
      </c>
      <c r="K13" s="4">
        <f t="shared" si="6"/>
        <v>0</v>
      </c>
      <c r="L13" s="4">
        <f t="shared" si="6"/>
        <v>0</v>
      </c>
      <c r="M13" s="120"/>
      <c r="N13" s="21"/>
    </row>
    <row r="14" spans="1:16" s="18" customFormat="1" ht="29.25" x14ac:dyDescent="0.2">
      <c r="A14" s="117"/>
      <c r="B14" s="118"/>
      <c r="C14" s="119"/>
      <c r="D14" s="104" t="s">
        <v>51</v>
      </c>
      <c r="E14" s="16">
        <v>910</v>
      </c>
      <c r="F14" s="16">
        <v>10</v>
      </c>
      <c r="G14" s="16">
        <v>0</v>
      </c>
      <c r="H14" s="81">
        <v>11</v>
      </c>
      <c r="I14" s="81"/>
      <c r="J14" s="4">
        <f t="shared" ref="J14:L14" si="7">J19+J24+J29+J34+J39+J44+J49+J54+J59</f>
        <v>1400</v>
      </c>
      <c r="K14" s="4">
        <f t="shared" si="7"/>
        <v>1400</v>
      </c>
      <c r="L14" s="4">
        <f t="shared" si="7"/>
        <v>1400</v>
      </c>
      <c r="M14" s="120"/>
    </row>
    <row r="15" spans="1:16" s="18" customFormat="1" ht="19.5" x14ac:dyDescent="0.2">
      <c r="A15" s="117"/>
      <c r="B15" s="118"/>
      <c r="C15" s="119"/>
      <c r="D15" s="104" t="s">
        <v>52</v>
      </c>
      <c r="E15" s="16">
        <v>910</v>
      </c>
      <c r="F15" s="16">
        <v>10</v>
      </c>
      <c r="G15" s="16">
        <v>0</v>
      </c>
      <c r="H15" s="81">
        <v>11</v>
      </c>
      <c r="I15" s="81"/>
      <c r="J15" s="4">
        <f t="shared" ref="J15:L15" si="8">J20+J25+J30+J35+J40+J45+J50+J55+J60</f>
        <v>0</v>
      </c>
      <c r="K15" s="4">
        <f t="shared" si="8"/>
        <v>0</v>
      </c>
      <c r="L15" s="4">
        <f t="shared" si="8"/>
        <v>0</v>
      </c>
      <c r="M15" s="120"/>
    </row>
    <row r="16" spans="1:16" s="18" customFormat="1" ht="15.75" x14ac:dyDescent="0.2">
      <c r="A16" s="117"/>
      <c r="B16" s="118"/>
      <c r="C16" s="119"/>
      <c r="D16" s="104" t="s">
        <v>153</v>
      </c>
      <c r="E16" s="16">
        <v>910</v>
      </c>
      <c r="F16" s="16">
        <v>10</v>
      </c>
      <c r="G16" s="16">
        <v>0</v>
      </c>
      <c r="H16" s="81">
        <v>11</v>
      </c>
      <c r="I16" s="90"/>
      <c r="J16" s="35">
        <f>SUM(J12:J15)</f>
        <v>50436625</v>
      </c>
      <c r="K16" s="35">
        <f>SUM(K12:K15)</f>
        <v>34443105</v>
      </c>
      <c r="L16" s="35">
        <f>SUM(L12:L15)</f>
        <v>34443105</v>
      </c>
      <c r="M16" s="120"/>
    </row>
    <row r="17" spans="1:13" s="18" customFormat="1" ht="30" customHeight="1" x14ac:dyDescent="0.2">
      <c r="A17" s="158" t="s">
        <v>1</v>
      </c>
      <c r="B17" s="122" t="s">
        <v>81</v>
      </c>
      <c r="C17" s="164" t="s">
        <v>73</v>
      </c>
      <c r="D17" s="104" t="s">
        <v>60</v>
      </c>
      <c r="E17" s="16">
        <v>910</v>
      </c>
      <c r="F17" s="16">
        <v>10</v>
      </c>
      <c r="G17" s="16">
        <v>0</v>
      </c>
      <c r="H17" s="16">
        <v>11</v>
      </c>
      <c r="I17" s="16">
        <v>80020</v>
      </c>
      <c r="J17" s="4">
        <v>1901184</v>
      </c>
      <c r="K17" s="4">
        <v>1901184</v>
      </c>
      <c r="L17" s="4">
        <v>1901184</v>
      </c>
      <c r="M17" s="120"/>
    </row>
    <row r="18" spans="1:13" s="18" customFormat="1" ht="29.25" x14ac:dyDescent="0.2">
      <c r="A18" s="159"/>
      <c r="B18" s="122"/>
      <c r="C18" s="165"/>
      <c r="D18" s="104" t="s">
        <v>50</v>
      </c>
      <c r="E18" s="16">
        <v>910</v>
      </c>
      <c r="F18" s="16">
        <v>10</v>
      </c>
      <c r="G18" s="16">
        <v>0</v>
      </c>
      <c r="H18" s="16">
        <v>11</v>
      </c>
      <c r="I18" s="16">
        <v>80020</v>
      </c>
      <c r="J18" s="4">
        <v>0</v>
      </c>
      <c r="K18" s="4">
        <v>0</v>
      </c>
      <c r="L18" s="4">
        <v>0</v>
      </c>
      <c r="M18" s="120"/>
    </row>
    <row r="19" spans="1:13" s="18" customFormat="1" ht="29.25" x14ac:dyDescent="0.2">
      <c r="A19" s="159"/>
      <c r="B19" s="122"/>
      <c r="C19" s="165"/>
      <c r="D19" s="104" t="s">
        <v>51</v>
      </c>
      <c r="E19" s="16">
        <v>910</v>
      </c>
      <c r="F19" s="16">
        <v>10</v>
      </c>
      <c r="G19" s="16">
        <v>0</v>
      </c>
      <c r="H19" s="16">
        <v>11</v>
      </c>
      <c r="I19" s="16">
        <v>80020</v>
      </c>
      <c r="J19" s="4">
        <v>0</v>
      </c>
      <c r="K19" s="4">
        <v>0</v>
      </c>
      <c r="L19" s="4">
        <v>0</v>
      </c>
      <c r="M19" s="120"/>
    </row>
    <row r="20" spans="1:13" s="18" customFormat="1" ht="19.5" x14ac:dyDescent="0.2">
      <c r="A20" s="159"/>
      <c r="B20" s="122"/>
      <c r="C20" s="165"/>
      <c r="D20" s="104" t="s">
        <v>52</v>
      </c>
      <c r="E20" s="16">
        <v>910</v>
      </c>
      <c r="F20" s="16">
        <v>10</v>
      </c>
      <c r="G20" s="16">
        <v>0</v>
      </c>
      <c r="H20" s="16">
        <v>11</v>
      </c>
      <c r="I20" s="16">
        <v>80020</v>
      </c>
      <c r="J20" s="4">
        <v>0</v>
      </c>
      <c r="K20" s="4">
        <v>0</v>
      </c>
      <c r="L20" s="4">
        <v>0</v>
      </c>
      <c r="M20" s="120"/>
    </row>
    <row r="21" spans="1:13" s="18" customFormat="1" x14ac:dyDescent="0.2">
      <c r="A21" s="160"/>
      <c r="B21" s="122"/>
      <c r="C21" s="166"/>
      <c r="D21" s="104" t="s">
        <v>153</v>
      </c>
      <c r="E21" s="16">
        <v>910</v>
      </c>
      <c r="F21" s="16">
        <v>10</v>
      </c>
      <c r="G21" s="16">
        <v>0</v>
      </c>
      <c r="H21" s="16">
        <v>11</v>
      </c>
      <c r="I21" s="16">
        <v>80020</v>
      </c>
      <c r="J21" s="4">
        <f>SUM(J17:J20)</f>
        <v>1901184</v>
      </c>
      <c r="K21" s="4">
        <f>SUM(K17:K20)</f>
        <v>1901184</v>
      </c>
      <c r="L21" s="4">
        <f>SUM(L17:L20)</f>
        <v>1901184</v>
      </c>
      <c r="M21" s="120"/>
    </row>
    <row r="22" spans="1:13" s="18" customFormat="1" ht="30" customHeight="1" x14ac:dyDescent="0.2">
      <c r="A22" s="158" t="s">
        <v>2</v>
      </c>
      <c r="B22" s="122" t="s">
        <v>3</v>
      </c>
      <c r="C22" s="164" t="s">
        <v>73</v>
      </c>
      <c r="D22" s="104" t="s">
        <v>60</v>
      </c>
      <c r="E22" s="16">
        <v>910</v>
      </c>
      <c r="F22" s="16">
        <v>10</v>
      </c>
      <c r="G22" s="16">
        <v>0</v>
      </c>
      <c r="H22" s="16">
        <v>11</v>
      </c>
      <c r="I22" s="16">
        <v>80040</v>
      </c>
      <c r="J22" s="4">
        <v>24624218</v>
      </c>
      <c r="K22" s="4">
        <v>18114218</v>
      </c>
      <c r="L22" s="4">
        <v>18114218</v>
      </c>
      <c r="M22" s="120"/>
    </row>
    <row r="23" spans="1:13" s="18" customFormat="1" ht="29.25" x14ac:dyDescent="0.2">
      <c r="A23" s="159"/>
      <c r="B23" s="122"/>
      <c r="C23" s="165"/>
      <c r="D23" s="104" t="s">
        <v>50</v>
      </c>
      <c r="E23" s="16">
        <v>910</v>
      </c>
      <c r="F23" s="16">
        <v>10</v>
      </c>
      <c r="G23" s="16">
        <v>0</v>
      </c>
      <c r="H23" s="16">
        <v>11</v>
      </c>
      <c r="I23" s="16">
        <v>80040</v>
      </c>
      <c r="J23" s="4">
        <v>0</v>
      </c>
      <c r="K23" s="4">
        <v>0</v>
      </c>
      <c r="L23" s="4">
        <v>0</v>
      </c>
      <c r="M23" s="120"/>
    </row>
    <row r="24" spans="1:13" s="18" customFormat="1" ht="29.25" x14ac:dyDescent="0.2">
      <c r="A24" s="159"/>
      <c r="B24" s="122"/>
      <c r="C24" s="165"/>
      <c r="D24" s="104" t="s">
        <v>51</v>
      </c>
      <c r="E24" s="16">
        <v>910</v>
      </c>
      <c r="F24" s="16">
        <v>10</v>
      </c>
      <c r="G24" s="16">
        <v>0</v>
      </c>
      <c r="H24" s="16">
        <v>11</v>
      </c>
      <c r="I24" s="16">
        <v>80040</v>
      </c>
      <c r="J24" s="4">
        <v>0</v>
      </c>
      <c r="K24" s="4">
        <v>0</v>
      </c>
      <c r="L24" s="4">
        <v>0</v>
      </c>
      <c r="M24" s="120"/>
    </row>
    <row r="25" spans="1:13" s="18" customFormat="1" ht="19.5" x14ac:dyDescent="0.2">
      <c r="A25" s="159"/>
      <c r="B25" s="122"/>
      <c r="C25" s="165"/>
      <c r="D25" s="104" t="s">
        <v>52</v>
      </c>
      <c r="E25" s="16">
        <v>910</v>
      </c>
      <c r="F25" s="16">
        <v>10</v>
      </c>
      <c r="G25" s="16">
        <v>0</v>
      </c>
      <c r="H25" s="16">
        <v>11</v>
      </c>
      <c r="I25" s="16">
        <v>80040</v>
      </c>
      <c r="J25" s="4">
        <v>0</v>
      </c>
      <c r="K25" s="4">
        <v>0</v>
      </c>
      <c r="L25" s="4">
        <v>0</v>
      </c>
      <c r="M25" s="120"/>
    </row>
    <row r="26" spans="1:13" s="18" customFormat="1" x14ac:dyDescent="0.2">
      <c r="A26" s="160"/>
      <c r="B26" s="122"/>
      <c r="C26" s="166"/>
      <c r="D26" s="104" t="s">
        <v>153</v>
      </c>
      <c r="E26" s="16">
        <v>910</v>
      </c>
      <c r="F26" s="16">
        <v>10</v>
      </c>
      <c r="G26" s="16">
        <v>0</v>
      </c>
      <c r="H26" s="16">
        <v>11</v>
      </c>
      <c r="I26" s="16">
        <v>80040</v>
      </c>
      <c r="J26" s="4">
        <f>SUM(J22:J25)</f>
        <v>24624218</v>
      </c>
      <c r="K26" s="4">
        <f>SUM(K22:K25)</f>
        <v>18114218</v>
      </c>
      <c r="L26" s="4">
        <f>SUM(L22:L25)</f>
        <v>18114218</v>
      </c>
      <c r="M26" s="120"/>
    </row>
    <row r="27" spans="1:13" s="18" customFormat="1" ht="29.25" customHeight="1" x14ac:dyDescent="0.2">
      <c r="A27" s="158" t="s">
        <v>4</v>
      </c>
      <c r="B27" s="122" t="s">
        <v>152</v>
      </c>
      <c r="C27" s="164" t="s">
        <v>73</v>
      </c>
      <c r="D27" s="104" t="s">
        <v>60</v>
      </c>
      <c r="E27" s="16">
        <v>910</v>
      </c>
      <c r="F27" s="16">
        <v>10</v>
      </c>
      <c r="G27" s="16">
        <v>0</v>
      </c>
      <c r="H27" s="16">
        <v>11</v>
      </c>
      <c r="I27" s="16">
        <v>80070</v>
      </c>
      <c r="J27" s="4">
        <v>9600</v>
      </c>
      <c r="K27" s="4">
        <v>9600</v>
      </c>
      <c r="L27" s="4">
        <v>9600</v>
      </c>
      <c r="M27" s="120"/>
    </row>
    <row r="28" spans="1:13" s="18" customFormat="1" ht="29.25" x14ac:dyDescent="0.2">
      <c r="A28" s="159"/>
      <c r="B28" s="122"/>
      <c r="C28" s="165"/>
      <c r="D28" s="104" t="s">
        <v>50</v>
      </c>
      <c r="E28" s="16">
        <v>910</v>
      </c>
      <c r="F28" s="16">
        <v>10</v>
      </c>
      <c r="G28" s="16">
        <v>0</v>
      </c>
      <c r="H28" s="16">
        <v>11</v>
      </c>
      <c r="I28" s="16">
        <v>80070</v>
      </c>
      <c r="J28" s="4">
        <v>0</v>
      </c>
      <c r="K28" s="4">
        <v>0</v>
      </c>
      <c r="L28" s="4">
        <v>0</v>
      </c>
      <c r="M28" s="120"/>
    </row>
    <row r="29" spans="1:13" s="18" customFormat="1" ht="29.25" x14ac:dyDescent="0.2">
      <c r="A29" s="159"/>
      <c r="B29" s="122"/>
      <c r="C29" s="165"/>
      <c r="D29" s="104" t="s">
        <v>51</v>
      </c>
      <c r="E29" s="16">
        <v>910</v>
      </c>
      <c r="F29" s="16">
        <v>10</v>
      </c>
      <c r="G29" s="16">
        <v>0</v>
      </c>
      <c r="H29" s="16">
        <v>11</v>
      </c>
      <c r="I29" s="16">
        <v>80070</v>
      </c>
      <c r="J29" s="4">
        <v>0</v>
      </c>
      <c r="K29" s="4">
        <v>0</v>
      </c>
      <c r="L29" s="4">
        <v>0</v>
      </c>
      <c r="M29" s="120"/>
    </row>
    <row r="30" spans="1:13" s="18" customFormat="1" ht="19.5" x14ac:dyDescent="0.2">
      <c r="A30" s="159"/>
      <c r="B30" s="122"/>
      <c r="C30" s="165"/>
      <c r="D30" s="104" t="s">
        <v>52</v>
      </c>
      <c r="E30" s="16">
        <v>910</v>
      </c>
      <c r="F30" s="16">
        <v>10</v>
      </c>
      <c r="G30" s="16">
        <v>0</v>
      </c>
      <c r="H30" s="16">
        <v>11</v>
      </c>
      <c r="I30" s="16">
        <v>80070</v>
      </c>
      <c r="J30" s="4">
        <v>0</v>
      </c>
      <c r="K30" s="4">
        <v>0</v>
      </c>
      <c r="L30" s="4">
        <v>0</v>
      </c>
      <c r="M30" s="120"/>
    </row>
    <row r="31" spans="1:13" s="18" customFormat="1" x14ac:dyDescent="0.2">
      <c r="A31" s="160"/>
      <c r="B31" s="122"/>
      <c r="C31" s="166"/>
      <c r="D31" s="104" t="s">
        <v>153</v>
      </c>
      <c r="E31" s="16">
        <v>910</v>
      </c>
      <c r="F31" s="16">
        <v>10</v>
      </c>
      <c r="G31" s="16">
        <v>0</v>
      </c>
      <c r="H31" s="16">
        <v>11</v>
      </c>
      <c r="I31" s="16">
        <v>80070</v>
      </c>
      <c r="J31" s="4">
        <f>SUM(J27:J30)</f>
        <v>9600</v>
      </c>
      <c r="K31" s="4">
        <f>SUM(K27:K30)</f>
        <v>9600</v>
      </c>
      <c r="L31" s="4">
        <f>SUM(L27:L30)</f>
        <v>9600</v>
      </c>
      <c r="M31" s="120"/>
    </row>
    <row r="32" spans="1:13" s="18" customFormat="1" ht="29.25" x14ac:dyDescent="0.2">
      <c r="A32" s="158" t="s">
        <v>5</v>
      </c>
      <c r="B32" s="122" t="s">
        <v>82</v>
      </c>
      <c r="C32" s="164" t="s">
        <v>73</v>
      </c>
      <c r="D32" s="104" t="s">
        <v>60</v>
      </c>
      <c r="E32" s="16">
        <v>910</v>
      </c>
      <c r="F32" s="16">
        <v>10</v>
      </c>
      <c r="G32" s="16">
        <v>0</v>
      </c>
      <c r="H32" s="16">
        <v>11</v>
      </c>
      <c r="I32" s="16">
        <v>80100</v>
      </c>
      <c r="J32" s="4">
        <v>6075</v>
      </c>
      <c r="K32" s="4">
        <v>6075</v>
      </c>
      <c r="L32" s="4">
        <v>6075</v>
      </c>
      <c r="M32" s="120"/>
    </row>
    <row r="33" spans="1:13" s="18" customFormat="1" ht="29.25" x14ac:dyDescent="0.2">
      <c r="A33" s="159"/>
      <c r="B33" s="122"/>
      <c r="C33" s="165"/>
      <c r="D33" s="104" t="s">
        <v>50</v>
      </c>
      <c r="E33" s="16">
        <v>910</v>
      </c>
      <c r="F33" s="16">
        <v>10</v>
      </c>
      <c r="G33" s="16">
        <v>0</v>
      </c>
      <c r="H33" s="16">
        <v>11</v>
      </c>
      <c r="I33" s="16">
        <v>80100</v>
      </c>
      <c r="J33" s="4">
        <v>0</v>
      </c>
      <c r="K33" s="4">
        <v>0</v>
      </c>
      <c r="L33" s="4">
        <v>0</v>
      </c>
      <c r="M33" s="120"/>
    </row>
    <row r="34" spans="1:13" s="18" customFormat="1" ht="29.25" x14ac:dyDescent="0.2">
      <c r="A34" s="159"/>
      <c r="B34" s="122"/>
      <c r="C34" s="165"/>
      <c r="D34" s="104" t="s">
        <v>51</v>
      </c>
      <c r="E34" s="16">
        <v>910</v>
      </c>
      <c r="F34" s="16">
        <v>10</v>
      </c>
      <c r="G34" s="16">
        <v>0</v>
      </c>
      <c r="H34" s="16">
        <v>11</v>
      </c>
      <c r="I34" s="16">
        <v>80100</v>
      </c>
      <c r="J34" s="4">
        <v>0</v>
      </c>
      <c r="K34" s="4">
        <v>0</v>
      </c>
      <c r="L34" s="4">
        <v>0</v>
      </c>
      <c r="M34" s="120"/>
    </row>
    <row r="35" spans="1:13" s="18" customFormat="1" ht="19.5" x14ac:dyDescent="0.2">
      <c r="A35" s="159"/>
      <c r="B35" s="122"/>
      <c r="C35" s="165"/>
      <c r="D35" s="104" t="s">
        <v>52</v>
      </c>
      <c r="E35" s="16">
        <v>910</v>
      </c>
      <c r="F35" s="16">
        <v>10</v>
      </c>
      <c r="G35" s="16">
        <v>0</v>
      </c>
      <c r="H35" s="16">
        <v>11</v>
      </c>
      <c r="I35" s="16">
        <v>80100</v>
      </c>
      <c r="J35" s="4">
        <v>0</v>
      </c>
      <c r="K35" s="4">
        <v>0</v>
      </c>
      <c r="L35" s="4">
        <v>0</v>
      </c>
      <c r="M35" s="120"/>
    </row>
    <row r="36" spans="1:13" s="18" customFormat="1" x14ac:dyDescent="0.2">
      <c r="A36" s="160"/>
      <c r="B36" s="122"/>
      <c r="C36" s="166"/>
      <c r="D36" s="104" t="s">
        <v>153</v>
      </c>
      <c r="E36" s="16">
        <v>910</v>
      </c>
      <c r="F36" s="16">
        <v>10</v>
      </c>
      <c r="G36" s="16">
        <v>0</v>
      </c>
      <c r="H36" s="16">
        <v>11</v>
      </c>
      <c r="I36" s="16">
        <v>80100</v>
      </c>
      <c r="J36" s="4">
        <f>SUM(J32:J35)</f>
        <v>6075</v>
      </c>
      <c r="K36" s="4">
        <f>SUM(K32:K35)</f>
        <v>6075</v>
      </c>
      <c r="L36" s="4">
        <f>SUM(L32:L35)</f>
        <v>6075</v>
      </c>
      <c r="M36" s="120"/>
    </row>
    <row r="37" spans="1:13" s="18" customFormat="1" ht="30" customHeight="1" x14ac:dyDescent="0.2">
      <c r="A37" s="158" t="s">
        <v>47</v>
      </c>
      <c r="B37" s="122" t="s">
        <v>27</v>
      </c>
      <c r="C37" s="164" t="s">
        <v>73</v>
      </c>
      <c r="D37" s="104" t="s">
        <v>60</v>
      </c>
      <c r="E37" s="16">
        <v>910</v>
      </c>
      <c r="F37" s="16">
        <v>10</v>
      </c>
      <c r="G37" s="16">
        <v>0</v>
      </c>
      <c r="H37" s="16">
        <v>11</v>
      </c>
      <c r="I37" s="16">
        <v>80720</v>
      </c>
      <c r="J37" s="4">
        <v>23428128</v>
      </c>
      <c r="K37" s="4">
        <v>14314128</v>
      </c>
      <c r="L37" s="4">
        <v>14314128</v>
      </c>
      <c r="M37" s="120"/>
    </row>
    <row r="38" spans="1:13" s="18" customFormat="1" ht="26.25" customHeight="1" x14ac:dyDescent="0.2">
      <c r="A38" s="159"/>
      <c r="B38" s="122"/>
      <c r="C38" s="165"/>
      <c r="D38" s="104" t="s">
        <v>50</v>
      </c>
      <c r="E38" s="16">
        <v>910</v>
      </c>
      <c r="F38" s="16">
        <v>10</v>
      </c>
      <c r="G38" s="16">
        <v>0</v>
      </c>
      <c r="H38" s="16">
        <v>11</v>
      </c>
      <c r="I38" s="16">
        <v>80720</v>
      </c>
      <c r="J38" s="4">
        <v>0</v>
      </c>
      <c r="K38" s="4">
        <v>0</v>
      </c>
      <c r="L38" s="4">
        <v>0</v>
      </c>
      <c r="M38" s="120"/>
    </row>
    <row r="39" spans="1:13" s="18" customFormat="1" ht="27.75" customHeight="1" x14ac:dyDescent="0.2">
      <c r="A39" s="159"/>
      <c r="B39" s="122"/>
      <c r="C39" s="165"/>
      <c r="D39" s="104" t="s">
        <v>51</v>
      </c>
      <c r="E39" s="16">
        <v>910</v>
      </c>
      <c r="F39" s="16">
        <v>10</v>
      </c>
      <c r="G39" s="16">
        <v>0</v>
      </c>
      <c r="H39" s="16">
        <v>11</v>
      </c>
      <c r="I39" s="16">
        <v>80720</v>
      </c>
      <c r="J39" s="4">
        <v>0</v>
      </c>
      <c r="K39" s="4">
        <v>0</v>
      </c>
      <c r="L39" s="4">
        <v>0</v>
      </c>
      <c r="M39" s="120"/>
    </row>
    <row r="40" spans="1:13" s="18" customFormat="1" ht="19.5" x14ac:dyDescent="0.2">
      <c r="A40" s="159"/>
      <c r="B40" s="122"/>
      <c r="C40" s="165"/>
      <c r="D40" s="104" t="s">
        <v>52</v>
      </c>
      <c r="E40" s="16">
        <v>910</v>
      </c>
      <c r="F40" s="16">
        <v>10</v>
      </c>
      <c r="G40" s="16">
        <v>0</v>
      </c>
      <c r="H40" s="16">
        <v>11</v>
      </c>
      <c r="I40" s="16">
        <v>80720</v>
      </c>
      <c r="J40" s="4">
        <v>0</v>
      </c>
      <c r="K40" s="4">
        <v>0</v>
      </c>
      <c r="L40" s="4">
        <v>0</v>
      </c>
      <c r="M40" s="120"/>
    </row>
    <row r="41" spans="1:13" s="18" customFormat="1" x14ac:dyDescent="0.2">
      <c r="A41" s="160"/>
      <c r="B41" s="122"/>
      <c r="C41" s="166"/>
      <c r="D41" s="104" t="s">
        <v>153</v>
      </c>
      <c r="E41" s="16">
        <v>910</v>
      </c>
      <c r="F41" s="16">
        <v>10</v>
      </c>
      <c r="G41" s="16">
        <v>0</v>
      </c>
      <c r="H41" s="16">
        <v>11</v>
      </c>
      <c r="I41" s="16">
        <v>80720</v>
      </c>
      <c r="J41" s="4">
        <f>SUM(J37:J40)</f>
        <v>23428128</v>
      </c>
      <c r="K41" s="4">
        <f>SUM(K37:K40)</f>
        <v>14314128</v>
      </c>
      <c r="L41" s="4">
        <f>SUM(L37:L40)</f>
        <v>14314128</v>
      </c>
      <c r="M41" s="120"/>
    </row>
    <row r="42" spans="1:13" s="18" customFormat="1" ht="29.25" x14ac:dyDescent="0.2">
      <c r="A42" s="158" t="s">
        <v>62</v>
      </c>
      <c r="B42" s="122" t="s">
        <v>228</v>
      </c>
      <c r="C42" s="164" t="s">
        <v>73</v>
      </c>
      <c r="D42" s="104" t="s">
        <v>60</v>
      </c>
      <c r="E42" s="16">
        <v>910</v>
      </c>
      <c r="F42" s="16">
        <v>10</v>
      </c>
      <c r="G42" s="16">
        <v>0</v>
      </c>
      <c r="H42" s="16">
        <v>11</v>
      </c>
      <c r="I42" s="16">
        <v>80930</v>
      </c>
      <c r="J42" s="4">
        <v>369520</v>
      </c>
      <c r="K42" s="4">
        <v>0</v>
      </c>
      <c r="L42" s="4">
        <v>0</v>
      </c>
      <c r="M42" s="120"/>
    </row>
    <row r="43" spans="1:13" s="18" customFormat="1" ht="29.25" x14ac:dyDescent="0.2">
      <c r="A43" s="159"/>
      <c r="B43" s="122"/>
      <c r="C43" s="165"/>
      <c r="D43" s="104" t="s">
        <v>50</v>
      </c>
      <c r="E43" s="16">
        <v>910</v>
      </c>
      <c r="F43" s="16">
        <v>10</v>
      </c>
      <c r="G43" s="16">
        <v>0</v>
      </c>
      <c r="H43" s="16">
        <v>11</v>
      </c>
      <c r="I43" s="16">
        <v>80930</v>
      </c>
      <c r="J43" s="4">
        <v>0</v>
      </c>
      <c r="K43" s="4">
        <v>0</v>
      </c>
      <c r="L43" s="4">
        <v>0</v>
      </c>
      <c r="M43" s="120"/>
    </row>
    <row r="44" spans="1:13" s="18" customFormat="1" ht="29.25" x14ac:dyDescent="0.2">
      <c r="A44" s="159"/>
      <c r="B44" s="122"/>
      <c r="C44" s="165"/>
      <c r="D44" s="104" t="s">
        <v>51</v>
      </c>
      <c r="E44" s="16">
        <v>910</v>
      </c>
      <c r="F44" s="16">
        <v>10</v>
      </c>
      <c r="G44" s="16">
        <v>0</v>
      </c>
      <c r="H44" s="16">
        <v>11</v>
      </c>
      <c r="I44" s="16">
        <v>80930</v>
      </c>
      <c r="J44" s="4">
        <v>0</v>
      </c>
      <c r="K44" s="4">
        <v>0</v>
      </c>
      <c r="L44" s="4">
        <v>0</v>
      </c>
      <c r="M44" s="120"/>
    </row>
    <row r="45" spans="1:13" s="18" customFormat="1" ht="19.5" x14ac:dyDescent="0.2">
      <c r="A45" s="159"/>
      <c r="B45" s="122"/>
      <c r="C45" s="165"/>
      <c r="D45" s="104" t="s">
        <v>52</v>
      </c>
      <c r="E45" s="16">
        <v>910</v>
      </c>
      <c r="F45" s="16">
        <v>10</v>
      </c>
      <c r="G45" s="16">
        <v>0</v>
      </c>
      <c r="H45" s="16">
        <v>11</v>
      </c>
      <c r="I45" s="16">
        <v>80930</v>
      </c>
      <c r="J45" s="4">
        <v>0</v>
      </c>
      <c r="K45" s="4">
        <v>0</v>
      </c>
      <c r="L45" s="4">
        <v>0</v>
      </c>
      <c r="M45" s="120"/>
    </row>
    <row r="46" spans="1:13" s="18" customFormat="1" x14ac:dyDescent="0.2">
      <c r="A46" s="160"/>
      <c r="B46" s="122"/>
      <c r="C46" s="166"/>
      <c r="D46" s="104" t="s">
        <v>153</v>
      </c>
      <c r="E46" s="16">
        <v>910</v>
      </c>
      <c r="F46" s="16">
        <v>10</v>
      </c>
      <c r="G46" s="16">
        <v>0</v>
      </c>
      <c r="H46" s="16">
        <v>11</v>
      </c>
      <c r="I46" s="16">
        <v>80930</v>
      </c>
      <c r="J46" s="4">
        <f>SUM(J42:J45)</f>
        <v>369520</v>
      </c>
      <c r="K46" s="4">
        <f>SUM(K42:K45)</f>
        <v>0</v>
      </c>
      <c r="L46" s="4">
        <f>SUM(L42:L45)</f>
        <v>0</v>
      </c>
      <c r="M46" s="120"/>
    </row>
    <row r="47" spans="1:13" s="18" customFormat="1" ht="30" customHeight="1" x14ac:dyDescent="0.2">
      <c r="A47" s="158" t="s">
        <v>83</v>
      </c>
      <c r="B47" s="122" t="s">
        <v>61</v>
      </c>
      <c r="C47" s="164" t="s">
        <v>73</v>
      </c>
      <c r="D47" s="104" t="s">
        <v>60</v>
      </c>
      <c r="E47" s="16">
        <v>910</v>
      </c>
      <c r="F47" s="16">
        <v>10</v>
      </c>
      <c r="G47" s="16">
        <v>0</v>
      </c>
      <c r="H47" s="16">
        <v>11</v>
      </c>
      <c r="I47" s="16">
        <v>81180</v>
      </c>
      <c r="J47" s="4">
        <v>12500</v>
      </c>
      <c r="K47" s="4">
        <v>12500</v>
      </c>
      <c r="L47" s="4">
        <v>12500</v>
      </c>
      <c r="M47" s="120"/>
    </row>
    <row r="48" spans="1:13" s="18" customFormat="1" ht="29.25" x14ac:dyDescent="0.2">
      <c r="A48" s="159"/>
      <c r="B48" s="122"/>
      <c r="C48" s="165"/>
      <c r="D48" s="104" t="s">
        <v>50</v>
      </c>
      <c r="E48" s="16">
        <v>910</v>
      </c>
      <c r="F48" s="16">
        <v>10</v>
      </c>
      <c r="G48" s="16">
        <v>0</v>
      </c>
      <c r="H48" s="16">
        <v>11</v>
      </c>
      <c r="I48" s="16">
        <v>81180</v>
      </c>
      <c r="J48" s="4">
        <v>0</v>
      </c>
      <c r="K48" s="4">
        <v>0</v>
      </c>
      <c r="L48" s="4">
        <v>0</v>
      </c>
      <c r="M48" s="120"/>
    </row>
    <row r="49" spans="1:13" s="18" customFormat="1" ht="29.25" x14ac:dyDescent="0.2">
      <c r="A49" s="159"/>
      <c r="B49" s="122"/>
      <c r="C49" s="165"/>
      <c r="D49" s="104" t="s">
        <v>51</v>
      </c>
      <c r="E49" s="16">
        <v>910</v>
      </c>
      <c r="F49" s="16">
        <v>10</v>
      </c>
      <c r="G49" s="16">
        <v>0</v>
      </c>
      <c r="H49" s="16">
        <v>11</v>
      </c>
      <c r="I49" s="16">
        <v>81180</v>
      </c>
      <c r="J49" s="4">
        <v>0</v>
      </c>
      <c r="K49" s="4">
        <v>0</v>
      </c>
      <c r="L49" s="4">
        <v>0</v>
      </c>
      <c r="M49" s="120"/>
    </row>
    <row r="50" spans="1:13" s="18" customFormat="1" ht="19.5" x14ac:dyDescent="0.2">
      <c r="A50" s="159"/>
      <c r="B50" s="122"/>
      <c r="C50" s="165"/>
      <c r="D50" s="104" t="s">
        <v>52</v>
      </c>
      <c r="E50" s="16">
        <v>910</v>
      </c>
      <c r="F50" s="16">
        <v>10</v>
      </c>
      <c r="G50" s="16">
        <v>0</v>
      </c>
      <c r="H50" s="16">
        <v>11</v>
      </c>
      <c r="I50" s="16">
        <v>81180</v>
      </c>
      <c r="J50" s="4">
        <v>0</v>
      </c>
      <c r="K50" s="4">
        <v>0</v>
      </c>
      <c r="L50" s="4">
        <v>0</v>
      </c>
      <c r="M50" s="120"/>
    </row>
    <row r="51" spans="1:13" s="18" customFormat="1" x14ac:dyDescent="0.2">
      <c r="A51" s="160"/>
      <c r="B51" s="122"/>
      <c r="C51" s="166"/>
      <c r="D51" s="104" t="s">
        <v>153</v>
      </c>
      <c r="E51" s="16">
        <v>910</v>
      </c>
      <c r="F51" s="16">
        <v>10</v>
      </c>
      <c r="G51" s="16">
        <v>0</v>
      </c>
      <c r="H51" s="16">
        <v>11</v>
      </c>
      <c r="I51" s="16">
        <v>81180</v>
      </c>
      <c r="J51" s="4">
        <f>SUM(J47:J50)</f>
        <v>12500</v>
      </c>
      <c r="K51" s="4">
        <f>SUM(K47:K50)</f>
        <v>12500</v>
      </c>
      <c r="L51" s="4">
        <f>SUM(L47:L50)</f>
        <v>12500</v>
      </c>
      <c r="M51" s="120"/>
    </row>
    <row r="52" spans="1:13" s="18" customFormat="1" ht="29.25" x14ac:dyDescent="0.2">
      <c r="A52" s="168" t="s">
        <v>84</v>
      </c>
      <c r="B52" s="122" t="s">
        <v>85</v>
      </c>
      <c r="C52" s="164" t="s">
        <v>73</v>
      </c>
      <c r="D52" s="104" t="s">
        <v>60</v>
      </c>
      <c r="E52" s="16">
        <v>910</v>
      </c>
      <c r="F52" s="16">
        <v>10</v>
      </c>
      <c r="G52" s="16">
        <v>0</v>
      </c>
      <c r="H52" s="16">
        <v>11</v>
      </c>
      <c r="I52" s="16">
        <v>81410</v>
      </c>
      <c r="J52" s="4">
        <v>84000</v>
      </c>
      <c r="K52" s="4">
        <v>84000</v>
      </c>
      <c r="L52" s="4">
        <v>84000</v>
      </c>
      <c r="M52" s="120"/>
    </row>
    <row r="53" spans="1:13" s="18" customFormat="1" ht="29.25" customHeight="1" x14ac:dyDescent="0.2">
      <c r="A53" s="169"/>
      <c r="B53" s="122"/>
      <c r="C53" s="165"/>
      <c r="D53" s="104" t="s">
        <v>50</v>
      </c>
      <c r="E53" s="16">
        <v>910</v>
      </c>
      <c r="F53" s="16">
        <v>10</v>
      </c>
      <c r="G53" s="16">
        <v>0</v>
      </c>
      <c r="H53" s="16">
        <v>11</v>
      </c>
      <c r="I53" s="16">
        <v>81410</v>
      </c>
      <c r="J53" s="4">
        <v>0</v>
      </c>
      <c r="K53" s="4">
        <v>0</v>
      </c>
      <c r="L53" s="4">
        <v>0</v>
      </c>
      <c r="M53" s="120"/>
    </row>
    <row r="54" spans="1:13" s="18" customFormat="1" ht="29.25" x14ac:dyDescent="0.2">
      <c r="A54" s="169"/>
      <c r="B54" s="122"/>
      <c r="C54" s="165"/>
      <c r="D54" s="104" t="s">
        <v>51</v>
      </c>
      <c r="E54" s="16">
        <v>910</v>
      </c>
      <c r="F54" s="16">
        <v>10</v>
      </c>
      <c r="G54" s="16">
        <v>0</v>
      </c>
      <c r="H54" s="16">
        <v>11</v>
      </c>
      <c r="I54" s="16">
        <v>81410</v>
      </c>
      <c r="J54" s="4">
        <v>0</v>
      </c>
      <c r="K54" s="4">
        <v>0</v>
      </c>
      <c r="L54" s="4">
        <v>0</v>
      </c>
      <c r="M54" s="120"/>
    </row>
    <row r="55" spans="1:13" s="18" customFormat="1" ht="19.5" x14ac:dyDescent="0.2">
      <c r="A55" s="169"/>
      <c r="B55" s="122"/>
      <c r="C55" s="165"/>
      <c r="D55" s="104" t="s">
        <v>52</v>
      </c>
      <c r="E55" s="16">
        <v>910</v>
      </c>
      <c r="F55" s="16">
        <v>10</v>
      </c>
      <c r="G55" s="16">
        <v>0</v>
      </c>
      <c r="H55" s="16">
        <v>11</v>
      </c>
      <c r="I55" s="16">
        <v>81410</v>
      </c>
      <c r="J55" s="4">
        <v>0</v>
      </c>
      <c r="K55" s="4">
        <v>0</v>
      </c>
      <c r="L55" s="4">
        <v>0</v>
      </c>
      <c r="M55" s="120"/>
    </row>
    <row r="56" spans="1:13" s="18" customFormat="1" x14ac:dyDescent="0.2">
      <c r="A56" s="170"/>
      <c r="B56" s="122"/>
      <c r="C56" s="166"/>
      <c r="D56" s="104" t="s">
        <v>153</v>
      </c>
      <c r="E56" s="16">
        <v>910</v>
      </c>
      <c r="F56" s="16">
        <v>10</v>
      </c>
      <c r="G56" s="16">
        <v>0</v>
      </c>
      <c r="H56" s="16">
        <v>11</v>
      </c>
      <c r="I56" s="16">
        <v>81410</v>
      </c>
      <c r="J56" s="4">
        <f>SUM(J52:J55)</f>
        <v>84000</v>
      </c>
      <c r="K56" s="4">
        <f>SUM(K52:K55)</f>
        <v>84000</v>
      </c>
      <c r="L56" s="4">
        <f>SUM(L52:L55)</f>
        <v>84000</v>
      </c>
      <c r="M56" s="120"/>
    </row>
    <row r="57" spans="1:13" s="18" customFormat="1" ht="30" customHeight="1" x14ac:dyDescent="0.2">
      <c r="A57" s="168" t="s">
        <v>157</v>
      </c>
      <c r="B57" s="122" t="s">
        <v>86</v>
      </c>
      <c r="C57" s="164" t="s">
        <v>73</v>
      </c>
      <c r="D57" s="104" t="s">
        <v>60</v>
      </c>
      <c r="E57" s="16">
        <v>910</v>
      </c>
      <c r="F57" s="16">
        <v>10</v>
      </c>
      <c r="G57" s="16">
        <v>0</v>
      </c>
      <c r="H57" s="16">
        <v>11</v>
      </c>
      <c r="I57" s="16">
        <v>84400</v>
      </c>
      <c r="J57" s="4">
        <v>0</v>
      </c>
      <c r="K57" s="4">
        <v>0</v>
      </c>
      <c r="L57" s="4">
        <v>0</v>
      </c>
      <c r="M57" s="120"/>
    </row>
    <row r="58" spans="1:13" s="18" customFormat="1" ht="29.25" x14ac:dyDescent="0.2">
      <c r="A58" s="169"/>
      <c r="B58" s="122"/>
      <c r="C58" s="165"/>
      <c r="D58" s="104" t="s">
        <v>50</v>
      </c>
      <c r="E58" s="16">
        <v>910</v>
      </c>
      <c r="F58" s="16">
        <v>10</v>
      </c>
      <c r="G58" s="16">
        <v>0</v>
      </c>
      <c r="H58" s="16">
        <v>11</v>
      </c>
      <c r="I58" s="16">
        <v>84400</v>
      </c>
      <c r="J58" s="4">
        <v>0</v>
      </c>
      <c r="K58" s="4">
        <v>0</v>
      </c>
      <c r="L58" s="4">
        <v>0</v>
      </c>
      <c r="M58" s="120"/>
    </row>
    <row r="59" spans="1:13" s="18" customFormat="1" ht="29.25" x14ac:dyDescent="0.2">
      <c r="A59" s="169"/>
      <c r="B59" s="122"/>
      <c r="C59" s="165"/>
      <c r="D59" s="104" t="s">
        <v>51</v>
      </c>
      <c r="E59" s="16">
        <v>910</v>
      </c>
      <c r="F59" s="16">
        <v>10</v>
      </c>
      <c r="G59" s="16">
        <v>0</v>
      </c>
      <c r="H59" s="16">
        <v>11</v>
      </c>
      <c r="I59" s="16">
        <v>84400</v>
      </c>
      <c r="J59" s="4">
        <v>1400</v>
      </c>
      <c r="K59" s="4">
        <v>1400</v>
      </c>
      <c r="L59" s="4">
        <v>1400</v>
      </c>
      <c r="M59" s="120"/>
    </row>
    <row r="60" spans="1:13" s="18" customFormat="1" ht="19.5" x14ac:dyDescent="0.2">
      <c r="A60" s="169"/>
      <c r="B60" s="122"/>
      <c r="C60" s="165"/>
      <c r="D60" s="104" t="s">
        <v>52</v>
      </c>
      <c r="E60" s="16">
        <v>910</v>
      </c>
      <c r="F60" s="16">
        <v>10</v>
      </c>
      <c r="G60" s="16">
        <v>0</v>
      </c>
      <c r="H60" s="16">
        <v>11</v>
      </c>
      <c r="I60" s="16">
        <v>84400</v>
      </c>
      <c r="J60" s="4">
        <v>0</v>
      </c>
      <c r="K60" s="4">
        <v>0</v>
      </c>
      <c r="L60" s="4">
        <v>0</v>
      </c>
      <c r="M60" s="120"/>
    </row>
    <row r="61" spans="1:13" s="18" customFormat="1" x14ac:dyDescent="0.2">
      <c r="A61" s="170"/>
      <c r="B61" s="122"/>
      <c r="C61" s="166"/>
      <c r="D61" s="104" t="s">
        <v>153</v>
      </c>
      <c r="E61" s="16">
        <v>910</v>
      </c>
      <c r="F61" s="16">
        <v>10</v>
      </c>
      <c r="G61" s="16">
        <v>0</v>
      </c>
      <c r="H61" s="16">
        <v>11</v>
      </c>
      <c r="I61" s="16">
        <v>84400</v>
      </c>
      <c r="J61" s="4">
        <f>SUM(J57:J60)</f>
        <v>1400</v>
      </c>
      <c r="K61" s="4">
        <f>SUM(K57:K60)</f>
        <v>1400</v>
      </c>
      <c r="L61" s="4">
        <f>SUM(L57:L60)</f>
        <v>1400</v>
      </c>
      <c r="M61" s="120"/>
    </row>
    <row r="62" spans="1:13" s="18" customFormat="1" ht="29.25" x14ac:dyDescent="0.2">
      <c r="A62" s="117" t="s">
        <v>29</v>
      </c>
      <c r="B62" s="118" t="s">
        <v>66</v>
      </c>
      <c r="C62" s="119" t="s">
        <v>73</v>
      </c>
      <c r="D62" s="104" t="s">
        <v>60</v>
      </c>
      <c r="E62" s="16">
        <v>910</v>
      </c>
      <c r="F62" s="16">
        <v>10</v>
      </c>
      <c r="G62" s="16">
        <v>0</v>
      </c>
      <c r="H62" s="16">
        <v>12</v>
      </c>
      <c r="I62" s="16"/>
      <c r="J62" s="4">
        <f>J67+J72+J77+J82+J87+J92</f>
        <v>485423.78</v>
      </c>
      <c r="K62" s="4">
        <f t="shared" ref="K62:L62" si="9">K67+K72+K77+K82+K87+K92</f>
        <v>485423.78</v>
      </c>
      <c r="L62" s="4">
        <f t="shared" si="9"/>
        <v>485423.78</v>
      </c>
      <c r="M62" s="120"/>
    </row>
    <row r="63" spans="1:13" s="18" customFormat="1" ht="29.25" x14ac:dyDescent="0.2">
      <c r="A63" s="117"/>
      <c r="B63" s="118"/>
      <c r="C63" s="119"/>
      <c r="D63" s="104" t="s">
        <v>50</v>
      </c>
      <c r="E63" s="16">
        <v>910</v>
      </c>
      <c r="F63" s="16">
        <v>10</v>
      </c>
      <c r="G63" s="16">
        <v>0</v>
      </c>
      <c r="H63" s="16">
        <v>12</v>
      </c>
      <c r="I63" s="16"/>
      <c r="J63" s="4">
        <f t="shared" ref="J63:L63" si="10">J68+J73+J78+J83+J88+J93</f>
        <v>3160456</v>
      </c>
      <c r="K63" s="4">
        <f t="shared" si="10"/>
        <v>3273603</v>
      </c>
      <c r="L63" s="4">
        <f t="shared" si="10"/>
        <v>3320418</v>
      </c>
      <c r="M63" s="120"/>
    </row>
    <row r="64" spans="1:13" s="18" customFormat="1" ht="29.25" x14ac:dyDescent="0.2">
      <c r="A64" s="117"/>
      <c r="B64" s="118"/>
      <c r="C64" s="119"/>
      <c r="D64" s="104" t="s">
        <v>51</v>
      </c>
      <c r="E64" s="16">
        <v>910</v>
      </c>
      <c r="F64" s="16">
        <v>10</v>
      </c>
      <c r="G64" s="16">
        <v>0</v>
      </c>
      <c r="H64" s="16">
        <v>12</v>
      </c>
      <c r="I64" s="16"/>
      <c r="J64" s="4">
        <f t="shared" ref="J64:L64" si="11">J69+J74+J79+J84+J89+J94</f>
        <v>0</v>
      </c>
      <c r="K64" s="4">
        <f t="shared" si="11"/>
        <v>0</v>
      </c>
      <c r="L64" s="4">
        <f t="shared" si="11"/>
        <v>0</v>
      </c>
      <c r="M64" s="120"/>
    </row>
    <row r="65" spans="1:13" s="18" customFormat="1" ht="19.5" x14ac:dyDescent="0.2">
      <c r="A65" s="117"/>
      <c r="B65" s="118"/>
      <c r="C65" s="119"/>
      <c r="D65" s="104" t="s">
        <v>52</v>
      </c>
      <c r="E65" s="16">
        <v>910</v>
      </c>
      <c r="F65" s="16">
        <v>10</v>
      </c>
      <c r="G65" s="16">
        <v>0</v>
      </c>
      <c r="H65" s="16">
        <v>12</v>
      </c>
      <c r="I65" s="16"/>
      <c r="J65" s="4">
        <f t="shared" ref="J65:L65" si="12">J70+J75+J80+J85+J90+J95</f>
        <v>0</v>
      </c>
      <c r="K65" s="4">
        <f t="shared" si="12"/>
        <v>0</v>
      </c>
      <c r="L65" s="4">
        <f t="shared" si="12"/>
        <v>0</v>
      </c>
      <c r="M65" s="120"/>
    </row>
    <row r="66" spans="1:13" s="18" customFormat="1" ht="18" customHeight="1" x14ac:dyDescent="0.2">
      <c r="A66" s="117"/>
      <c r="B66" s="118"/>
      <c r="C66" s="119"/>
      <c r="D66" s="104" t="s">
        <v>153</v>
      </c>
      <c r="E66" s="16">
        <v>910</v>
      </c>
      <c r="F66" s="16">
        <v>10</v>
      </c>
      <c r="G66" s="16">
        <v>0</v>
      </c>
      <c r="H66" s="16">
        <v>12</v>
      </c>
      <c r="I66" s="29"/>
      <c r="J66" s="28">
        <f>SUM(J62:J65)</f>
        <v>3645879.7800000003</v>
      </c>
      <c r="K66" s="28">
        <f>SUM(K62:K65)</f>
        <v>3759026.7800000003</v>
      </c>
      <c r="L66" s="28">
        <f>SUM(L62:L65)</f>
        <v>3805841.7800000003</v>
      </c>
      <c r="M66" s="120"/>
    </row>
    <row r="67" spans="1:13" s="18" customFormat="1" ht="29.25" x14ac:dyDescent="0.2">
      <c r="A67" s="121" t="s">
        <v>8</v>
      </c>
      <c r="B67" s="167" t="s">
        <v>87</v>
      </c>
      <c r="C67" s="123" t="s">
        <v>73</v>
      </c>
      <c r="D67" s="104" t="s">
        <v>60</v>
      </c>
      <c r="E67" s="16">
        <v>910</v>
      </c>
      <c r="F67" s="16">
        <v>10</v>
      </c>
      <c r="G67" s="16">
        <v>0</v>
      </c>
      <c r="H67" s="16">
        <v>12</v>
      </c>
      <c r="I67" s="16">
        <v>12021</v>
      </c>
      <c r="J67" s="10">
        <v>0</v>
      </c>
      <c r="K67" s="10">
        <v>0</v>
      </c>
      <c r="L67" s="10">
        <v>0</v>
      </c>
      <c r="M67" s="120"/>
    </row>
    <row r="68" spans="1:13" s="18" customFormat="1" ht="29.25" x14ac:dyDescent="0.2">
      <c r="A68" s="121"/>
      <c r="B68" s="167"/>
      <c r="C68" s="123"/>
      <c r="D68" s="104" t="s">
        <v>50</v>
      </c>
      <c r="E68" s="16">
        <v>910</v>
      </c>
      <c r="F68" s="16">
        <v>10</v>
      </c>
      <c r="G68" s="16">
        <v>0</v>
      </c>
      <c r="H68" s="16">
        <v>12</v>
      </c>
      <c r="I68" s="16">
        <v>12021</v>
      </c>
      <c r="J68" s="4">
        <v>961961</v>
      </c>
      <c r="K68" s="4">
        <v>961961</v>
      </c>
      <c r="L68" s="4">
        <v>961961</v>
      </c>
      <c r="M68" s="120"/>
    </row>
    <row r="69" spans="1:13" s="18" customFormat="1" ht="29.25" x14ac:dyDescent="0.2">
      <c r="A69" s="121"/>
      <c r="B69" s="167"/>
      <c r="C69" s="123"/>
      <c r="D69" s="104" t="s">
        <v>51</v>
      </c>
      <c r="E69" s="16">
        <v>910</v>
      </c>
      <c r="F69" s="16">
        <v>10</v>
      </c>
      <c r="G69" s="16">
        <v>0</v>
      </c>
      <c r="H69" s="16">
        <v>12</v>
      </c>
      <c r="I69" s="16">
        <v>12021</v>
      </c>
      <c r="J69" s="4">
        <v>0</v>
      </c>
      <c r="K69" s="4">
        <v>0</v>
      </c>
      <c r="L69" s="4">
        <v>0</v>
      </c>
      <c r="M69" s="120"/>
    </row>
    <row r="70" spans="1:13" s="18" customFormat="1" ht="19.5" x14ac:dyDescent="0.2">
      <c r="A70" s="121"/>
      <c r="B70" s="167"/>
      <c r="C70" s="123"/>
      <c r="D70" s="104" t="s">
        <v>52</v>
      </c>
      <c r="E70" s="16">
        <v>910</v>
      </c>
      <c r="F70" s="16">
        <v>10</v>
      </c>
      <c r="G70" s="16">
        <v>0</v>
      </c>
      <c r="H70" s="16">
        <v>12</v>
      </c>
      <c r="I70" s="16">
        <v>12021</v>
      </c>
      <c r="J70" s="4">
        <v>0</v>
      </c>
      <c r="K70" s="4">
        <v>0</v>
      </c>
      <c r="L70" s="4">
        <v>0</v>
      </c>
      <c r="M70" s="120"/>
    </row>
    <row r="71" spans="1:13" s="18" customFormat="1" ht="13.5" customHeight="1" x14ac:dyDescent="0.2">
      <c r="A71" s="121"/>
      <c r="B71" s="167"/>
      <c r="C71" s="123"/>
      <c r="D71" s="104" t="s">
        <v>153</v>
      </c>
      <c r="E71" s="16">
        <v>910</v>
      </c>
      <c r="F71" s="16">
        <v>10</v>
      </c>
      <c r="G71" s="16">
        <v>0</v>
      </c>
      <c r="H71" s="16">
        <v>12</v>
      </c>
      <c r="I71" s="16">
        <v>12021</v>
      </c>
      <c r="J71" s="4">
        <f>SUM(J67:J70)</f>
        <v>961961</v>
      </c>
      <c r="K71" s="4">
        <f>SUM(K67:K70)</f>
        <v>961961</v>
      </c>
      <c r="L71" s="4">
        <f>SUM(L67:L70)</f>
        <v>961961</v>
      </c>
      <c r="M71" s="120"/>
    </row>
    <row r="72" spans="1:13" s="18" customFormat="1" ht="29.25" x14ac:dyDescent="0.2">
      <c r="A72" s="121" t="s">
        <v>9</v>
      </c>
      <c r="B72" s="167" t="s">
        <v>88</v>
      </c>
      <c r="C72" s="123" t="s">
        <v>73</v>
      </c>
      <c r="D72" s="104" t="s">
        <v>60</v>
      </c>
      <c r="E72" s="16">
        <v>910</v>
      </c>
      <c r="F72" s="16">
        <v>10</v>
      </c>
      <c r="G72" s="16">
        <v>0</v>
      </c>
      <c r="H72" s="16">
        <v>12</v>
      </c>
      <c r="I72" s="16">
        <v>12022</v>
      </c>
      <c r="J72" s="10">
        <v>0</v>
      </c>
      <c r="K72" s="10">
        <v>0</v>
      </c>
      <c r="L72" s="10">
        <v>0</v>
      </c>
      <c r="M72" s="120"/>
    </row>
    <row r="73" spans="1:13" s="18" customFormat="1" ht="29.25" x14ac:dyDescent="0.2">
      <c r="A73" s="121"/>
      <c r="B73" s="167"/>
      <c r="C73" s="123"/>
      <c r="D73" s="104" t="s">
        <v>50</v>
      </c>
      <c r="E73" s="16">
        <v>910</v>
      </c>
      <c r="F73" s="16">
        <v>10</v>
      </c>
      <c r="G73" s="16">
        <v>0</v>
      </c>
      <c r="H73" s="16">
        <v>12</v>
      </c>
      <c r="I73" s="16">
        <v>12022</v>
      </c>
      <c r="J73" s="4">
        <v>641507</v>
      </c>
      <c r="K73" s="4">
        <v>641507</v>
      </c>
      <c r="L73" s="4">
        <v>641507</v>
      </c>
      <c r="M73" s="120"/>
    </row>
    <row r="74" spans="1:13" s="18" customFormat="1" ht="29.25" x14ac:dyDescent="0.2">
      <c r="A74" s="121"/>
      <c r="B74" s="167"/>
      <c r="C74" s="123"/>
      <c r="D74" s="104" t="s">
        <v>51</v>
      </c>
      <c r="E74" s="16">
        <v>910</v>
      </c>
      <c r="F74" s="16">
        <v>10</v>
      </c>
      <c r="G74" s="16">
        <v>0</v>
      </c>
      <c r="H74" s="16">
        <v>12</v>
      </c>
      <c r="I74" s="16">
        <v>12022</v>
      </c>
      <c r="J74" s="4">
        <v>0</v>
      </c>
      <c r="K74" s="4">
        <v>0</v>
      </c>
      <c r="L74" s="4">
        <v>0</v>
      </c>
      <c r="M74" s="120"/>
    </row>
    <row r="75" spans="1:13" s="18" customFormat="1" ht="19.5" x14ac:dyDescent="0.2">
      <c r="A75" s="121"/>
      <c r="B75" s="167"/>
      <c r="C75" s="123"/>
      <c r="D75" s="104" t="s">
        <v>52</v>
      </c>
      <c r="E75" s="16">
        <v>910</v>
      </c>
      <c r="F75" s="16">
        <v>10</v>
      </c>
      <c r="G75" s="16">
        <v>0</v>
      </c>
      <c r="H75" s="16">
        <v>12</v>
      </c>
      <c r="I75" s="16">
        <v>12022</v>
      </c>
      <c r="J75" s="4">
        <v>0</v>
      </c>
      <c r="K75" s="4">
        <v>0</v>
      </c>
      <c r="L75" s="4">
        <v>0</v>
      </c>
      <c r="M75" s="120"/>
    </row>
    <row r="76" spans="1:13" s="18" customFormat="1" ht="14.25" customHeight="1" x14ac:dyDescent="0.2">
      <c r="A76" s="121"/>
      <c r="B76" s="167"/>
      <c r="C76" s="123"/>
      <c r="D76" s="104" t="s">
        <v>153</v>
      </c>
      <c r="E76" s="16">
        <v>910</v>
      </c>
      <c r="F76" s="16">
        <v>10</v>
      </c>
      <c r="G76" s="16">
        <v>0</v>
      </c>
      <c r="H76" s="16">
        <v>12</v>
      </c>
      <c r="I76" s="16">
        <v>12022</v>
      </c>
      <c r="J76" s="4">
        <f>SUM(J72:J75)</f>
        <v>641507</v>
      </c>
      <c r="K76" s="4">
        <f>SUM(K72:K75)</f>
        <v>641507</v>
      </c>
      <c r="L76" s="4">
        <f>SUM(L72:L75)</f>
        <v>641507</v>
      </c>
      <c r="M76" s="120"/>
    </row>
    <row r="77" spans="1:13" s="18" customFormat="1" ht="30" customHeight="1" x14ac:dyDescent="0.2">
      <c r="A77" s="121" t="s">
        <v>10</v>
      </c>
      <c r="B77" s="122" t="s">
        <v>142</v>
      </c>
      <c r="C77" s="123" t="s">
        <v>73</v>
      </c>
      <c r="D77" s="104" t="s">
        <v>60</v>
      </c>
      <c r="E77" s="16">
        <v>910</v>
      </c>
      <c r="F77" s="16">
        <v>10</v>
      </c>
      <c r="G77" s="16">
        <v>0</v>
      </c>
      <c r="H77" s="16">
        <v>12</v>
      </c>
      <c r="I77" s="16">
        <v>12510</v>
      </c>
      <c r="J77" s="4">
        <v>485423.78</v>
      </c>
      <c r="K77" s="4">
        <v>485423.78</v>
      </c>
      <c r="L77" s="4">
        <v>485423.78</v>
      </c>
      <c r="M77" s="120"/>
    </row>
    <row r="78" spans="1:13" s="18" customFormat="1" ht="29.25" x14ac:dyDescent="0.2">
      <c r="A78" s="121"/>
      <c r="B78" s="122"/>
      <c r="C78" s="123"/>
      <c r="D78" s="104" t="s">
        <v>50</v>
      </c>
      <c r="E78" s="16">
        <v>910</v>
      </c>
      <c r="F78" s="16">
        <v>10</v>
      </c>
      <c r="G78" s="16">
        <v>0</v>
      </c>
      <c r="H78" s="16">
        <v>12</v>
      </c>
      <c r="I78" s="16">
        <v>12510</v>
      </c>
      <c r="J78" s="4">
        <v>0</v>
      </c>
      <c r="K78" s="4">
        <v>0</v>
      </c>
      <c r="L78" s="4">
        <v>0</v>
      </c>
      <c r="M78" s="120"/>
    </row>
    <row r="79" spans="1:13" s="18" customFormat="1" ht="29.25" x14ac:dyDescent="0.2">
      <c r="A79" s="121"/>
      <c r="B79" s="122"/>
      <c r="C79" s="123"/>
      <c r="D79" s="104" t="s">
        <v>51</v>
      </c>
      <c r="E79" s="16">
        <v>910</v>
      </c>
      <c r="F79" s="16">
        <v>10</v>
      </c>
      <c r="G79" s="16">
        <v>0</v>
      </c>
      <c r="H79" s="16">
        <v>12</v>
      </c>
      <c r="I79" s="16">
        <v>12510</v>
      </c>
      <c r="J79" s="4">
        <v>0</v>
      </c>
      <c r="K79" s="4">
        <v>0</v>
      </c>
      <c r="L79" s="4">
        <v>0</v>
      </c>
      <c r="M79" s="120"/>
    </row>
    <row r="80" spans="1:13" s="18" customFormat="1" ht="19.5" x14ac:dyDescent="0.2">
      <c r="A80" s="121"/>
      <c r="B80" s="122"/>
      <c r="C80" s="123"/>
      <c r="D80" s="104" t="s">
        <v>52</v>
      </c>
      <c r="E80" s="16">
        <v>910</v>
      </c>
      <c r="F80" s="16">
        <v>10</v>
      </c>
      <c r="G80" s="16">
        <v>0</v>
      </c>
      <c r="H80" s="16">
        <v>12</v>
      </c>
      <c r="I80" s="16">
        <v>12510</v>
      </c>
      <c r="J80" s="4">
        <v>0</v>
      </c>
      <c r="K80" s="4">
        <v>0</v>
      </c>
      <c r="L80" s="4">
        <v>0</v>
      </c>
      <c r="M80" s="120"/>
    </row>
    <row r="81" spans="1:13" s="18" customFormat="1" x14ac:dyDescent="0.2">
      <c r="A81" s="121"/>
      <c r="B81" s="122"/>
      <c r="C81" s="123"/>
      <c r="D81" s="104" t="s">
        <v>153</v>
      </c>
      <c r="E81" s="16">
        <v>910</v>
      </c>
      <c r="F81" s="16">
        <v>10</v>
      </c>
      <c r="G81" s="16">
        <v>0</v>
      </c>
      <c r="H81" s="16">
        <v>12</v>
      </c>
      <c r="I81" s="16">
        <v>12510</v>
      </c>
      <c r="J81" s="4">
        <f>SUM(J77:J80)</f>
        <v>485423.78</v>
      </c>
      <c r="K81" s="4">
        <f>SUM(K77:K80)</f>
        <v>485423.78</v>
      </c>
      <c r="L81" s="4">
        <f>SUM(L77:L80)</f>
        <v>485423.78</v>
      </c>
      <c r="M81" s="120"/>
    </row>
    <row r="82" spans="1:13" s="18" customFormat="1" ht="29.25" x14ac:dyDescent="0.2">
      <c r="A82" s="121" t="s">
        <v>6</v>
      </c>
      <c r="B82" s="122" t="s">
        <v>89</v>
      </c>
      <c r="C82" s="123" t="s">
        <v>73</v>
      </c>
      <c r="D82" s="104" t="s">
        <v>60</v>
      </c>
      <c r="E82" s="16">
        <v>910</v>
      </c>
      <c r="F82" s="16">
        <v>10</v>
      </c>
      <c r="G82" s="16">
        <v>0</v>
      </c>
      <c r="H82" s="16">
        <v>12</v>
      </c>
      <c r="I82" s="16">
        <v>17390</v>
      </c>
      <c r="J82" s="4">
        <v>0</v>
      </c>
      <c r="K82" s="4">
        <v>0</v>
      </c>
      <c r="L82" s="4">
        <v>0</v>
      </c>
      <c r="M82" s="120"/>
    </row>
    <row r="83" spans="1:13" s="18" customFormat="1" ht="29.25" x14ac:dyDescent="0.2">
      <c r="A83" s="121"/>
      <c r="B83" s="122"/>
      <c r="C83" s="123"/>
      <c r="D83" s="104" t="s">
        <v>50</v>
      </c>
      <c r="E83" s="16">
        <v>910</v>
      </c>
      <c r="F83" s="16">
        <v>10</v>
      </c>
      <c r="G83" s="16">
        <v>0</v>
      </c>
      <c r="H83" s="16">
        <v>12</v>
      </c>
      <c r="I83" s="16">
        <v>17390</v>
      </c>
      <c r="J83" s="4">
        <v>64131</v>
      </c>
      <c r="K83" s="4">
        <v>64131</v>
      </c>
      <c r="L83" s="4">
        <v>64131</v>
      </c>
      <c r="M83" s="120"/>
    </row>
    <row r="84" spans="1:13" s="18" customFormat="1" ht="29.25" x14ac:dyDescent="0.2">
      <c r="A84" s="121"/>
      <c r="B84" s="122"/>
      <c r="C84" s="123"/>
      <c r="D84" s="104" t="s">
        <v>51</v>
      </c>
      <c r="E84" s="16">
        <v>910</v>
      </c>
      <c r="F84" s="16">
        <v>10</v>
      </c>
      <c r="G84" s="16">
        <v>0</v>
      </c>
      <c r="H84" s="16">
        <v>12</v>
      </c>
      <c r="I84" s="16">
        <v>17390</v>
      </c>
      <c r="J84" s="4">
        <v>0</v>
      </c>
      <c r="K84" s="4">
        <v>0</v>
      </c>
      <c r="L84" s="4">
        <v>0</v>
      </c>
      <c r="M84" s="120"/>
    </row>
    <row r="85" spans="1:13" s="18" customFormat="1" ht="19.5" x14ac:dyDescent="0.2">
      <c r="A85" s="121"/>
      <c r="B85" s="122"/>
      <c r="C85" s="123"/>
      <c r="D85" s="104" t="s">
        <v>52</v>
      </c>
      <c r="E85" s="16">
        <v>910</v>
      </c>
      <c r="F85" s="16">
        <v>10</v>
      </c>
      <c r="G85" s="16">
        <v>0</v>
      </c>
      <c r="H85" s="16">
        <v>12</v>
      </c>
      <c r="I85" s="16">
        <v>17390</v>
      </c>
      <c r="J85" s="4">
        <v>0</v>
      </c>
      <c r="K85" s="4">
        <v>0</v>
      </c>
      <c r="L85" s="4">
        <v>0</v>
      </c>
      <c r="M85" s="120"/>
    </row>
    <row r="86" spans="1:13" s="18" customFormat="1" x14ac:dyDescent="0.2">
      <c r="A86" s="121"/>
      <c r="B86" s="122"/>
      <c r="C86" s="123"/>
      <c r="D86" s="104" t="s">
        <v>153</v>
      </c>
      <c r="E86" s="16">
        <v>910</v>
      </c>
      <c r="F86" s="16">
        <v>10</v>
      </c>
      <c r="G86" s="16">
        <v>0</v>
      </c>
      <c r="H86" s="16">
        <v>12</v>
      </c>
      <c r="I86" s="16">
        <v>17390</v>
      </c>
      <c r="J86" s="4">
        <f>SUM(J82:J85)</f>
        <v>64131</v>
      </c>
      <c r="K86" s="4">
        <f>SUM(K82:K85)</f>
        <v>64131</v>
      </c>
      <c r="L86" s="4">
        <f>SUM(L82:L85)</f>
        <v>64131</v>
      </c>
      <c r="M86" s="120"/>
    </row>
    <row r="87" spans="1:13" s="18" customFormat="1" ht="30" customHeight="1" x14ac:dyDescent="0.2">
      <c r="A87" s="121" t="s">
        <v>7</v>
      </c>
      <c r="B87" s="122" t="s">
        <v>91</v>
      </c>
      <c r="C87" s="123" t="s">
        <v>73</v>
      </c>
      <c r="D87" s="104" t="s">
        <v>60</v>
      </c>
      <c r="E87" s="16">
        <v>910</v>
      </c>
      <c r="F87" s="16">
        <v>10</v>
      </c>
      <c r="G87" s="16">
        <v>0</v>
      </c>
      <c r="H87" s="16">
        <v>12</v>
      </c>
      <c r="I87" s="16">
        <v>17900</v>
      </c>
      <c r="J87" s="4">
        <v>0</v>
      </c>
      <c r="K87" s="4">
        <v>0</v>
      </c>
      <c r="L87" s="4">
        <v>0</v>
      </c>
      <c r="M87" s="120"/>
    </row>
    <row r="88" spans="1:13" s="18" customFormat="1" ht="29.25" x14ac:dyDescent="0.2">
      <c r="A88" s="121"/>
      <c r="B88" s="122"/>
      <c r="C88" s="123"/>
      <c r="D88" s="104" t="s">
        <v>50</v>
      </c>
      <c r="E88" s="16">
        <v>910</v>
      </c>
      <c r="F88" s="16">
        <v>10</v>
      </c>
      <c r="G88" s="16">
        <v>0</v>
      </c>
      <c r="H88" s="16">
        <v>12</v>
      </c>
      <c r="I88" s="16">
        <v>17900</v>
      </c>
      <c r="J88" s="4">
        <v>320654</v>
      </c>
      <c r="K88" s="4">
        <v>320654</v>
      </c>
      <c r="L88" s="4">
        <v>320654</v>
      </c>
      <c r="M88" s="120"/>
    </row>
    <row r="89" spans="1:13" s="18" customFormat="1" ht="29.25" x14ac:dyDescent="0.2">
      <c r="A89" s="121"/>
      <c r="B89" s="122"/>
      <c r="C89" s="123"/>
      <c r="D89" s="104" t="s">
        <v>51</v>
      </c>
      <c r="E89" s="16">
        <v>910</v>
      </c>
      <c r="F89" s="16">
        <v>10</v>
      </c>
      <c r="G89" s="16">
        <v>0</v>
      </c>
      <c r="H89" s="16">
        <v>12</v>
      </c>
      <c r="I89" s="16">
        <v>17900</v>
      </c>
      <c r="J89" s="4">
        <v>0</v>
      </c>
      <c r="K89" s="4">
        <v>0</v>
      </c>
      <c r="L89" s="4">
        <v>0</v>
      </c>
      <c r="M89" s="120"/>
    </row>
    <row r="90" spans="1:13" s="18" customFormat="1" ht="19.5" x14ac:dyDescent="0.2">
      <c r="A90" s="121"/>
      <c r="B90" s="122"/>
      <c r="C90" s="123"/>
      <c r="D90" s="104" t="s">
        <v>52</v>
      </c>
      <c r="E90" s="16">
        <v>910</v>
      </c>
      <c r="F90" s="16">
        <v>10</v>
      </c>
      <c r="G90" s="16">
        <v>0</v>
      </c>
      <c r="H90" s="16">
        <v>12</v>
      </c>
      <c r="I90" s="16">
        <v>17900</v>
      </c>
      <c r="J90" s="4">
        <v>0</v>
      </c>
      <c r="K90" s="4">
        <v>0</v>
      </c>
      <c r="L90" s="4">
        <v>0</v>
      </c>
      <c r="M90" s="120"/>
    </row>
    <row r="91" spans="1:13" s="18" customFormat="1" x14ac:dyDescent="0.2">
      <c r="A91" s="121"/>
      <c r="B91" s="122"/>
      <c r="C91" s="123"/>
      <c r="D91" s="104" t="s">
        <v>153</v>
      </c>
      <c r="E91" s="16">
        <v>910</v>
      </c>
      <c r="F91" s="16">
        <v>10</v>
      </c>
      <c r="G91" s="16">
        <v>0</v>
      </c>
      <c r="H91" s="16">
        <v>12</v>
      </c>
      <c r="I91" s="16">
        <v>17900</v>
      </c>
      <c r="J91" s="4">
        <f>SUM(J87:J90)</f>
        <v>320654</v>
      </c>
      <c r="K91" s="4">
        <f>SUM(K87:K90)</f>
        <v>320654</v>
      </c>
      <c r="L91" s="4">
        <f>SUM(L87:L90)</f>
        <v>320654</v>
      </c>
      <c r="M91" s="120"/>
    </row>
    <row r="92" spans="1:13" s="18" customFormat="1" ht="29.25" x14ac:dyDescent="0.2">
      <c r="A92" s="121" t="s">
        <v>90</v>
      </c>
      <c r="B92" s="122" t="s">
        <v>11</v>
      </c>
      <c r="C92" s="123" t="s">
        <v>73</v>
      </c>
      <c r="D92" s="104" t="s">
        <v>60</v>
      </c>
      <c r="E92" s="16">
        <v>910</v>
      </c>
      <c r="F92" s="16">
        <v>10</v>
      </c>
      <c r="G92" s="16">
        <v>0</v>
      </c>
      <c r="H92" s="16">
        <v>12</v>
      </c>
      <c r="I92" s="16">
        <v>51180</v>
      </c>
      <c r="J92" s="4">
        <v>0</v>
      </c>
      <c r="K92" s="4">
        <v>0</v>
      </c>
      <c r="L92" s="4">
        <v>0</v>
      </c>
      <c r="M92" s="120"/>
    </row>
    <row r="93" spans="1:13" s="18" customFormat="1" ht="29.25" x14ac:dyDescent="0.2">
      <c r="A93" s="121"/>
      <c r="B93" s="122"/>
      <c r="C93" s="123"/>
      <c r="D93" s="104" t="s">
        <v>50</v>
      </c>
      <c r="E93" s="16">
        <v>910</v>
      </c>
      <c r="F93" s="16">
        <v>10</v>
      </c>
      <c r="G93" s="16">
        <v>0</v>
      </c>
      <c r="H93" s="16">
        <v>12</v>
      </c>
      <c r="I93" s="16">
        <v>51180</v>
      </c>
      <c r="J93" s="4">
        <v>1172203</v>
      </c>
      <c r="K93" s="4">
        <v>1285350</v>
      </c>
      <c r="L93" s="4">
        <v>1332165</v>
      </c>
      <c r="M93" s="120"/>
    </row>
    <row r="94" spans="1:13" s="18" customFormat="1" ht="29.25" x14ac:dyDescent="0.2">
      <c r="A94" s="121"/>
      <c r="B94" s="122"/>
      <c r="C94" s="123"/>
      <c r="D94" s="104" t="s">
        <v>51</v>
      </c>
      <c r="E94" s="16">
        <v>910</v>
      </c>
      <c r="F94" s="16">
        <v>10</v>
      </c>
      <c r="G94" s="16">
        <v>0</v>
      </c>
      <c r="H94" s="16">
        <v>12</v>
      </c>
      <c r="I94" s="16">
        <v>51180</v>
      </c>
      <c r="J94" s="4">
        <v>0</v>
      </c>
      <c r="K94" s="4">
        <v>0</v>
      </c>
      <c r="L94" s="4">
        <v>0</v>
      </c>
      <c r="M94" s="120"/>
    </row>
    <row r="95" spans="1:13" s="18" customFormat="1" ht="19.5" x14ac:dyDescent="0.2">
      <c r="A95" s="121"/>
      <c r="B95" s="122"/>
      <c r="C95" s="123"/>
      <c r="D95" s="104" t="s">
        <v>52</v>
      </c>
      <c r="E95" s="16">
        <v>910</v>
      </c>
      <c r="F95" s="16">
        <v>10</v>
      </c>
      <c r="G95" s="16">
        <v>0</v>
      </c>
      <c r="H95" s="16">
        <v>12</v>
      </c>
      <c r="I95" s="16">
        <v>51180</v>
      </c>
      <c r="J95" s="4">
        <v>0</v>
      </c>
      <c r="K95" s="4">
        <v>0</v>
      </c>
      <c r="L95" s="4">
        <v>0</v>
      </c>
      <c r="M95" s="120"/>
    </row>
    <row r="96" spans="1:13" s="18" customFormat="1" x14ac:dyDescent="0.2">
      <c r="A96" s="121"/>
      <c r="B96" s="122"/>
      <c r="C96" s="123"/>
      <c r="D96" s="104" t="s">
        <v>153</v>
      </c>
      <c r="E96" s="16">
        <v>910</v>
      </c>
      <c r="F96" s="16">
        <v>10</v>
      </c>
      <c r="G96" s="16">
        <v>0</v>
      </c>
      <c r="H96" s="16">
        <v>12</v>
      </c>
      <c r="I96" s="16">
        <v>51180</v>
      </c>
      <c r="J96" s="4">
        <f>SUM(J92:J95)</f>
        <v>1172203</v>
      </c>
      <c r="K96" s="4">
        <f>SUM(K92:K95)</f>
        <v>1285350</v>
      </c>
      <c r="L96" s="4">
        <f>SUM(L92:L95)</f>
        <v>1332165</v>
      </c>
      <c r="M96" s="120"/>
    </row>
    <row r="97" spans="1:13" s="18" customFormat="1" ht="29.25" x14ac:dyDescent="0.2">
      <c r="A97" s="117" t="s">
        <v>30</v>
      </c>
      <c r="B97" s="118" t="s">
        <v>234</v>
      </c>
      <c r="C97" s="119" t="s">
        <v>73</v>
      </c>
      <c r="D97" s="104" t="s">
        <v>60</v>
      </c>
      <c r="E97" s="16">
        <v>910</v>
      </c>
      <c r="F97" s="16">
        <v>10</v>
      </c>
      <c r="G97" s="16">
        <v>0</v>
      </c>
      <c r="H97" s="16">
        <v>13</v>
      </c>
      <c r="I97" s="16"/>
      <c r="J97" s="4">
        <f t="shared" ref="J97:L100" si="13">J102</f>
        <v>3000</v>
      </c>
      <c r="K97" s="4">
        <f t="shared" si="13"/>
        <v>3000</v>
      </c>
      <c r="L97" s="4">
        <f t="shared" si="13"/>
        <v>3000</v>
      </c>
      <c r="M97" s="120"/>
    </row>
    <row r="98" spans="1:13" s="18" customFormat="1" ht="29.25" x14ac:dyDescent="0.2">
      <c r="A98" s="117"/>
      <c r="B98" s="118"/>
      <c r="C98" s="119"/>
      <c r="D98" s="104" t="s">
        <v>50</v>
      </c>
      <c r="E98" s="16">
        <v>910</v>
      </c>
      <c r="F98" s="16">
        <v>10</v>
      </c>
      <c r="G98" s="16">
        <v>0</v>
      </c>
      <c r="H98" s="16">
        <v>13</v>
      </c>
      <c r="I98" s="16"/>
      <c r="J98" s="4">
        <f t="shared" si="13"/>
        <v>0</v>
      </c>
      <c r="K98" s="4">
        <f t="shared" si="13"/>
        <v>0</v>
      </c>
      <c r="L98" s="4">
        <f t="shared" si="13"/>
        <v>0</v>
      </c>
      <c r="M98" s="120"/>
    </row>
    <row r="99" spans="1:13" s="18" customFormat="1" ht="29.25" x14ac:dyDescent="0.2">
      <c r="A99" s="117"/>
      <c r="B99" s="118"/>
      <c r="C99" s="119"/>
      <c r="D99" s="104" t="s">
        <v>51</v>
      </c>
      <c r="E99" s="16">
        <v>910</v>
      </c>
      <c r="F99" s="16">
        <v>10</v>
      </c>
      <c r="G99" s="16">
        <v>0</v>
      </c>
      <c r="H99" s="16">
        <v>13</v>
      </c>
      <c r="I99" s="16"/>
      <c r="J99" s="4">
        <f t="shared" si="13"/>
        <v>0</v>
      </c>
      <c r="K99" s="4">
        <f t="shared" si="13"/>
        <v>0</v>
      </c>
      <c r="L99" s="4">
        <f t="shared" si="13"/>
        <v>0</v>
      </c>
      <c r="M99" s="120"/>
    </row>
    <row r="100" spans="1:13" s="18" customFormat="1" ht="19.5" x14ac:dyDescent="0.2">
      <c r="A100" s="117"/>
      <c r="B100" s="118"/>
      <c r="C100" s="119"/>
      <c r="D100" s="104" t="s">
        <v>52</v>
      </c>
      <c r="E100" s="16">
        <v>910</v>
      </c>
      <c r="F100" s="16">
        <v>10</v>
      </c>
      <c r="G100" s="16">
        <v>0</v>
      </c>
      <c r="H100" s="16">
        <v>13</v>
      </c>
      <c r="I100" s="16"/>
      <c r="J100" s="4">
        <f t="shared" si="13"/>
        <v>0</v>
      </c>
      <c r="K100" s="4">
        <f t="shared" si="13"/>
        <v>0</v>
      </c>
      <c r="L100" s="4">
        <f t="shared" si="13"/>
        <v>0</v>
      </c>
      <c r="M100" s="120"/>
    </row>
    <row r="101" spans="1:13" s="18" customFormat="1" ht="14.25" x14ac:dyDescent="0.2">
      <c r="A101" s="117"/>
      <c r="B101" s="118"/>
      <c r="C101" s="119"/>
      <c r="D101" s="104" t="s">
        <v>241</v>
      </c>
      <c r="E101" s="16">
        <v>910</v>
      </c>
      <c r="F101" s="16">
        <v>10</v>
      </c>
      <c r="G101" s="16">
        <v>0</v>
      </c>
      <c r="H101" s="16">
        <v>13</v>
      </c>
      <c r="I101" s="29"/>
      <c r="J101" s="28">
        <f>SUM(J97:J100)</f>
        <v>3000</v>
      </c>
      <c r="K101" s="28">
        <f>SUM(K97:K100)</f>
        <v>3000</v>
      </c>
      <c r="L101" s="28">
        <f>SUM(L97:L100)</f>
        <v>3000</v>
      </c>
      <c r="M101" s="120"/>
    </row>
    <row r="102" spans="1:13" s="18" customFormat="1" ht="29.25" x14ac:dyDescent="0.2">
      <c r="A102" s="121" t="s">
        <v>12</v>
      </c>
      <c r="B102" s="122" t="s">
        <v>235</v>
      </c>
      <c r="C102" s="123" t="s">
        <v>73</v>
      </c>
      <c r="D102" s="104" t="s">
        <v>60</v>
      </c>
      <c r="E102" s="16">
        <v>910</v>
      </c>
      <c r="F102" s="16">
        <v>10</v>
      </c>
      <c r="G102" s="16">
        <v>0</v>
      </c>
      <c r="H102" s="16">
        <v>13</v>
      </c>
      <c r="I102" s="16">
        <v>82440</v>
      </c>
      <c r="J102" s="4">
        <v>3000</v>
      </c>
      <c r="K102" s="4">
        <v>3000</v>
      </c>
      <c r="L102" s="4">
        <v>3000</v>
      </c>
      <c r="M102" s="120"/>
    </row>
    <row r="103" spans="1:13" s="18" customFormat="1" ht="29.25" x14ac:dyDescent="0.2">
      <c r="A103" s="121"/>
      <c r="B103" s="122"/>
      <c r="C103" s="123"/>
      <c r="D103" s="104" t="s">
        <v>50</v>
      </c>
      <c r="E103" s="16">
        <v>910</v>
      </c>
      <c r="F103" s="16">
        <v>10</v>
      </c>
      <c r="G103" s="16">
        <v>0</v>
      </c>
      <c r="H103" s="16">
        <v>13</v>
      </c>
      <c r="I103" s="16">
        <v>82440</v>
      </c>
      <c r="J103" s="4">
        <v>0</v>
      </c>
      <c r="K103" s="4">
        <v>0</v>
      </c>
      <c r="L103" s="4">
        <v>0</v>
      </c>
      <c r="M103" s="120"/>
    </row>
    <row r="104" spans="1:13" s="18" customFormat="1" ht="29.25" x14ac:dyDescent="0.2">
      <c r="A104" s="121"/>
      <c r="B104" s="122"/>
      <c r="C104" s="123"/>
      <c r="D104" s="104" t="s">
        <v>51</v>
      </c>
      <c r="E104" s="16">
        <v>910</v>
      </c>
      <c r="F104" s="16">
        <v>10</v>
      </c>
      <c r="G104" s="16">
        <v>0</v>
      </c>
      <c r="H104" s="16">
        <v>13</v>
      </c>
      <c r="I104" s="16">
        <v>82440</v>
      </c>
      <c r="J104" s="4">
        <v>0</v>
      </c>
      <c r="K104" s="4">
        <v>0</v>
      </c>
      <c r="L104" s="4">
        <v>0</v>
      </c>
      <c r="M104" s="120"/>
    </row>
    <row r="105" spans="1:13" s="18" customFormat="1" ht="19.5" x14ac:dyDescent="0.2">
      <c r="A105" s="121"/>
      <c r="B105" s="122"/>
      <c r="C105" s="123"/>
      <c r="D105" s="104" t="s">
        <v>52</v>
      </c>
      <c r="E105" s="16">
        <v>910</v>
      </c>
      <c r="F105" s="16">
        <v>10</v>
      </c>
      <c r="G105" s="16">
        <v>0</v>
      </c>
      <c r="H105" s="16">
        <v>13</v>
      </c>
      <c r="I105" s="16">
        <v>82440</v>
      </c>
      <c r="J105" s="4">
        <v>0</v>
      </c>
      <c r="K105" s="4">
        <v>0</v>
      </c>
      <c r="L105" s="4">
        <v>0</v>
      </c>
      <c r="M105" s="120"/>
    </row>
    <row r="106" spans="1:13" s="18" customFormat="1" x14ac:dyDescent="0.2">
      <c r="A106" s="121"/>
      <c r="B106" s="122"/>
      <c r="C106" s="123"/>
      <c r="D106" s="104" t="s">
        <v>241</v>
      </c>
      <c r="E106" s="16">
        <v>910</v>
      </c>
      <c r="F106" s="16">
        <v>10</v>
      </c>
      <c r="G106" s="16">
        <v>0</v>
      </c>
      <c r="H106" s="16">
        <v>13</v>
      </c>
      <c r="I106" s="16">
        <v>82440</v>
      </c>
      <c r="J106" s="4">
        <f>SUM(J102:J105)</f>
        <v>3000</v>
      </c>
      <c r="K106" s="4">
        <f>SUM(K102:K105)</f>
        <v>3000</v>
      </c>
      <c r="L106" s="4">
        <f>SUM(L102:L105)</f>
        <v>3000</v>
      </c>
      <c r="M106" s="120"/>
    </row>
    <row r="107" spans="1:13" s="18" customFormat="1" ht="27" customHeight="1" x14ac:dyDescent="0.2">
      <c r="A107" s="117" t="s">
        <v>31</v>
      </c>
      <c r="B107" s="118" t="s">
        <v>67</v>
      </c>
      <c r="C107" s="119" t="s">
        <v>73</v>
      </c>
      <c r="D107" s="104" t="s">
        <v>60</v>
      </c>
      <c r="E107" s="16">
        <v>910</v>
      </c>
      <c r="F107" s="16">
        <v>10</v>
      </c>
      <c r="G107" s="16">
        <v>0</v>
      </c>
      <c r="H107" s="16">
        <v>14</v>
      </c>
      <c r="I107" s="16"/>
      <c r="J107" s="4">
        <f>J112+J117</f>
        <v>5890705</v>
      </c>
      <c r="K107" s="4">
        <f t="shared" ref="K107:L107" si="14">K112+K117</f>
        <v>4588705</v>
      </c>
      <c r="L107" s="4">
        <f t="shared" si="14"/>
        <v>4588705</v>
      </c>
      <c r="M107" s="120"/>
    </row>
    <row r="108" spans="1:13" s="18" customFormat="1" ht="29.25" x14ac:dyDescent="0.2">
      <c r="A108" s="117"/>
      <c r="B108" s="118"/>
      <c r="C108" s="119"/>
      <c r="D108" s="104" t="s">
        <v>50</v>
      </c>
      <c r="E108" s="16">
        <v>910</v>
      </c>
      <c r="F108" s="16">
        <v>10</v>
      </c>
      <c r="G108" s="16">
        <v>0</v>
      </c>
      <c r="H108" s="16">
        <v>14</v>
      </c>
      <c r="I108" s="16"/>
      <c r="J108" s="4">
        <f t="shared" ref="J108:L108" si="15">J113+J118</f>
        <v>0</v>
      </c>
      <c r="K108" s="4">
        <f t="shared" si="15"/>
        <v>0</v>
      </c>
      <c r="L108" s="4">
        <f t="shared" si="15"/>
        <v>0</v>
      </c>
      <c r="M108" s="120"/>
    </row>
    <row r="109" spans="1:13" s="18" customFormat="1" ht="29.25" x14ac:dyDescent="0.2">
      <c r="A109" s="117"/>
      <c r="B109" s="118"/>
      <c r="C109" s="119"/>
      <c r="D109" s="104" t="s">
        <v>51</v>
      </c>
      <c r="E109" s="16">
        <v>910</v>
      </c>
      <c r="F109" s="16">
        <v>10</v>
      </c>
      <c r="G109" s="16">
        <v>0</v>
      </c>
      <c r="H109" s="16">
        <v>14</v>
      </c>
      <c r="I109" s="16"/>
      <c r="J109" s="4">
        <f t="shared" ref="J109:L109" si="16">J114+J119</f>
        <v>0</v>
      </c>
      <c r="K109" s="4">
        <f t="shared" si="16"/>
        <v>0</v>
      </c>
      <c r="L109" s="4">
        <f t="shared" si="16"/>
        <v>0</v>
      </c>
      <c r="M109" s="120"/>
    </row>
    <row r="110" spans="1:13" s="18" customFormat="1" ht="19.5" x14ac:dyDescent="0.2">
      <c r="A110" s="117"/>
      <c r="B110" s="118"/>
      <c r="C110" s="119"/>
      <c r="D110" s="104" t="s">
        <v>52</v>
      </c>
      <c r="E110" s="16">
        <v>910</v>
      </c>
      <c r="F110" s="16">
        <v>10</v>
      </c>
      <c r="G110" s="16">
        <v>0</v>
      </c>
      <c r="H110" s="16">
        <v>14</v>
      </c>
      <c r="I110" s="16"/>
      <c r="J110" s="4">
        <f t="shared" ref="J110:L110" si="17">J115+J120</f>
        <v>0</v>
      </c>
      <c r="K110" s="4">
        <f t="shared" si="17"/>
        <v>0</v>
      </c>
      <c r="L110" s="4">
        <f t="shared" si="17"/>
        <v>0</v>
      </c>
      <c r="M110" s="120"/>
    </row>
    <row r="111" spans="1:13" s="18" customFormat="1" ht="14.25" x14ac:dyDescent="0.2">
      <c r="A111" s="117"/>
      <c r="B111" s="118"/>
      <c r="C111" s="119"/>
      <c r="D111" s="104" t="s">
        <v>153</v>
      </c>
      <c r="E111" s="16">
        <v>910</v>
      </c>
      <c r="F111" s="16">
        <v>10</v>
      </c>
      <c r="G111" s="16">
        <v>0</v>
      </c>
      <c r="H111" s="16">
        <v>14</v>
      </c>
      <c r="I111" s="29"/>
      <c r="J111" s="28">
        <f>SUM(J107:J110)</f>
        <v>5890705</v>
      </c>
      <c r="K111" s="28">
        <f>SUM(K107:K110)</f>
        <v>4588705</v>
      </c>
      <c r="L111" s="28">
        <f>SUM(L107:L110)</f>
        <v>4588705</v>
      </c>
      <c r="M111" s="120"/>
    </row>
    <row r="112" spans="1:13" s="18" customFormat="1" ht="30" customHeight="1" x14ac:dyDescent="0.2">
      <c r="A112" s="121" t="s">
        <v>13</v>
      </c>
      <c r="B112" s="122" t="s">
        <v>32</v>
      </c>
      <c r="C112" s="123" t="s">
        <v>73</v>
      </c>
      <c r="D112" s="104" t="s">
        <v>60</v>
      </c>
      <c r="E112" s="16">
        <v>910</v>
      </c>
      <c r="F112" s="16">
        <v>10</v>
      </c>
      <c r="G112" s="16">
        <v>0</v>
      </c>
      <c r="H112" s="16">
        <v>14</v>
      </c>
      <c r="I112" s="16">
        <v>80700</v>
      </c>
      <c r="J112" s="4">
        <v>5840921</v>
      </c>
      <c r="K112" s="4">
        <v>4538921</v>
      </c>
      <c r="L112" s="4">
        <v>4538921</v>
      </c>
      <c r="M112" s="120"/>
    </row>
    <row r="113" spans="1:13" s="18" customFormat="1" ht="29.25" x14ac:dyDescent="0.2">
      <c r="A113" s="121"/>
      <c r="B113" s="122"/>
      <c r="C113" s="123"/>
      <c r="D113" s="104" t="s">
        <v>50</v>
      </c>
      <c r="E113" s="16">
        <v>910</v>
      </c>
      <c r="F113" s="16">
        <v>10</v>
      </c>
      <c r="G113" s="16">
        <v>0</v>
      </c>
      <c r="H113" s="16">
        <v>14</v>
      </c>
      <c r="I113" s="16">
        <v>80700</v>
      </c>
      <c r="J113" s="4">
        <v>0</v>
      </c>
      <c r="K113" s="4">
        <v>0</v>
      </c>
      <c r="L113" s="4">
        <v>0</v>
      </c>
      <c r="M113" s="120"/>
    </row>
    <row r="114" spans="1:13" s="18" customFormat="1" ht="29.25" x14ac:dyDescent="0.2">
      <c r="A114" s="121"/>
      <c r="B114" s="122"/>
      <c r="C114" s="123"/>
      <c r="D114" s="104" t="s">
        <v>51</v>
      </c>
      <c r="E114" s="16">
        <v>910</v>
      </c>
      <c r="F114" s="16">
        <v>10</v>
      </c>
      <c r="G114" s="16">
        <v>0</v>
      </c>
      <c r="H114" s="16">
        <v>14</v>
      </c>
      <c r="I114" s="16">
        <v>80700</v>
      </c>
      <c r="J114" s="4">
        <v>0</v>
      </c>
      <c r="K114" s="4">
        <v>0</v>
      </c>
      <c r="L114" s="4">
        <v>0</v>
      </c>
      <c r="M114" s="120"/>
    </row>
    <row r="115" spans="1:13" s="18" customFormat="1" ht="19.5" x14ac:dyDescent="0.2">
      <c r="A115" s="121"/>
      <c r="B115" s="122"/>
      <c r="C115" s="123"/>
      <c r="D115" s="104" t="s">
        <v>52</v>
      </c>
      <c r="E115" s="16">
        <v>910</v>
      </c>
      <c r="F115" s="16">
        <v>10</v>
      </c>
      <c r="G115" s="16">
        <v>0</v>
      </c>
      <c r="H115" s="16">
        <v>14</v>
      </c>
      <c r="I115" s="16">
        <v>80700</v>
      </c>
      <c r="J115" s="4">
        <v>0</v>
      </c>
      <c r="K115" s="4">
        <v>0</v>
      </c>
      <c r="L115" s="4">
        <v>0</v>
      </c>
      <c r="M115" s="120"/>
    </row>
    <row r="116" spans="1:13" s="18" customFormat="1" x14ac:dyDescent="0.2">
      <c r="A116" s="121"/>
      <c r="B116" s="122"/>
      <c r="C116" s="123"/>
      <c r="D116" s="104" t="s">
        <v>153</v>
      </c>
      <c r="E116" s="16">
        <v>910</v>
      </c>
      <c r="F116" s="16">
        <v>10</v>
      </c>
      <c r="G116" s="16">
        <v>0</v>
      </c>
      <c r="H116" s="16">
        <v>14</v>
      </c>
      <c r="I116" s="16">
        <v>80700</v>
      </c>
      <c r="J116" s="4">
        <f>SUM(J112:J115)</f>
        <v>5840921</v>
      </c>
      <c r="K116" s="4">
        <f>SUM(K112:K115)</f>
        <v>4538921</v>
      </c>
      <c r="L116" s="4">
        <f>SUM(L112:L115)</f>
        <v>4538921</v>
      </c>
      <c r="M116" s="120"/>
    </row>
    <row r="117" spans="1:13" s="18" customFormat="1" ht="30" customHeight="1" x14ac:dyDescent="0.2">
      <c r="A117" s="121" t="s">
        <v>242</v>
      </c>
      <c r="B117" s="122" t="s">
        <v>92</v>
      </c>
      <c r="C117" s="123" t="s">
        <v>73</v>
      </c>
      <c r="D117" s="104" t="s">
        <v>60</v>
      </c>
      <c r="E117" s="16">
        <v>910</v>
      </c>
      <c r="F117" s="16">
        <v>10</v>
      </c>
      <c r="G117" s="16">
        <v>0</v>
      </c>
      <c r="H117" s="16">
        <v>14</v>
      </c>
      <c r="I117" s="16">
        <v>81160</v>
      </c>
      <c r="J117" s="4">
        <v>49784</v>
      </c>
      <c r="K117" s="4">
        <v>49784</v>
      </c>
      <c r="L117" s="4">
        <v>49784</v>
      </c>
      <c r="M117" s="120"/>
    </row>
    <row r="118" spans="1:13" s="18" customFormat="1" ht="29.25" x14ac:dyDescent="0.2">
      <c r="A118" s="121"/>
      <c r="B118" s="122"/>
      <c r="C118" s="123"/>
      <c r="D118" s="104" t="s">
        <v>50</v>
      </c>
      <c r="E118" s="16">
        <v>910</v>
      </c>
      <c r="F118" s="16">
        <v>10</v>
      </c>
      <c r="G118" s="16">
        <v>0</v>
      </c>
      <c r="H118" s="16">
        <v>14</v>
      </c>
      <c r="I118" s="16">
        <v>81160</v>
      </c>
      <c r="J118" s="4">
        <v>0</v>
      </c>
      <c r="K118" s="4">
        <v>0</v>
      </c>
      <c r="L118" s="4">
        <v>0</v>
      </c>
      <c r="M118" s="120"/>
    </row>
    <row r="119" spans="1:13" s="18" customFormat="1" ht="29.25" x14ac:dyDescent="0.2">
      <c r="A119" s="121"/>
      <c r="B119" s="122"/>
      <c r="C119" s="123"/>
      <c r="D119" s="104" t="s">
        <v>51</v>
      </c>
      <c r="E119" s="16">
        <v>910</v>
      </c>
      <c r="F119" s="16">
        <v>10</v>
      </c>
      <c r="G119" s="16">
        <v>0</v>
      </c>
      <c r="H119" s="16">
        <v>14</v>
      </c>
      <c r="I119" s="16">
        <v>81160</v>
      </c>
      <c r="J119" s="4">
        <v>0</v>
      </c>
      <c r="K119" s="4">
        <v>0</v>
      </c>
      <c r="L119" s="4">
        <v>0</v>
      </c>
      <c r="M119" s="120"/>
    </row>
    <row r="120" spans="1:13" s="18" customFormat="1" ht="19.5" x14ac:dyDescent="0.2">
      <c r="A120" s="121"/>
      <c r="B120" s="122"/>
      <c r="C120" s="123"/>
      <c r="D120" s="104" t="s">
        <v>52</v>
      </c>
      <c r="E120" s="16">
        <v>910</v>
      </c>
      <c r="F120" s="16">
        <v>10</v>
      </c>
      <c r="G120" s="16">
        <v>0</v>
      </c>
      <c r="H120" s="16">
        <v>14</v>
      </c>
      <c r="I120" s="16">
        <v>81160</v>
      </c>
      <c r="J120" s="4">
        <v>0</v>
      </c>
      <c r="K120" s="4">
        <v>0</v>
      </c>
      <c r="L120" s="4">
        <v>0</v>
      </c>
      <c r="M120" s="120"/>
    </row>
    <row r="121" spans="1:13" s="18" customFormat="1" x14ac:dyDescent="0.2">
      <c r="A121" s="121"/>
      <c r="B121" s="122"/>
      <c r="C121" s="123"/>
      <c r="D121" s="104" t="s">
        <v>153</v>
      </c>
      <c r="E121" s="16">
        <v>910</v>
      </c>
      <c r="F121" s="16">
        <v>10</v>
      </c>
      <c r="G121" s="16">
        <v>0</v>
      </c>
      <c r="H121" s="16">
        <v>14</v>
      </c>
      <c r="I121" s="16">
        <v>81160</v>
      </c>
      <c r="J121" s="4">
        <f>SUM(J117:J120)</f>
        <v>49784</v>
      </c>
      <c r="K121" s="4">
        <f>SUM(K117:K120)</f>
        <v>49784</v>
      </c>
      <c r="L121" s="4">
        <f>SUM(L117:L120)</f>
        <v>49784</v>
      </c>
      <c r="M121" s="120"/>
    </row>
    <row r="122" spans="1:13" s="18" customFormat="1" ht="30" customHeight="1" x14ac:dyDescent="0.2">
      <c r="A122" s="117" t="s">
        <v>33</v>
      </c>
      <c r="B122" s="118" t="s">
        <v>35</v>
      </c>
      <c r="C122" s="119" t="s">
        <v>73</v>
      </c>
      <c r="D122" s="104" t="s">
        <v>60</v>
      </c>
      <c r="E122" s="16">
        <v>910</v>
      </c>
      <c r="F122" s="16">
        <v>10</v>
      </c>
      <c r="G122" s="16">
        <v>0</v>
      </c>
      <c r="H122" s="16">
        <v>16</v>
      </c>
      <c r="I122" s="16"/>
      <c r="J122" s="4">
        <f t="shared" ref="J122:L125" si="18">J127</f>
        <v>0</v>
      </c>
      <c r="K122" s="4">
        <f t="shared" si="18"/>
        <v>0</v>
      </c>
      <c r="L122" s="4">
        <f t="shared" si="18"/>
        <v>0</v>
      </c>
      <c r="M122" s="120"/>
    </row>
    <row r="123" spans="1:13" s="18" customFormat="1" ht="29.25" x14ac:dyDescent="0.2">
      <c r="A123" s="117"/>
      <c r="B123" s="118"/>
      <c r="C123" s="119"/>
      <c r="D123" s="104" t="s">
        <v>50</v>
      </c>
      <c r="E123" s="16">
        <v>910</v>
      </c>
      <c r="F123" s="16">
        <v>10</v>
      </c>
      <c r="G123" s="16">
        <v>0</v>
      </c>
      <c r="H123" s="16">
        <v>16</v>
      </c>
      <c r="I123" s="16"/>
      <c r="J123" s="4">
        <f t="shared" si="18"/>
        <v>7430</v>
      </c>
      <c r="K123" s="4">
        <f t="shared" si="18"/>
        <v>62745</v>
      </c>
      <c r="L123" s="4">
        <f t="shared" si="18"/>
        <v>7101</v>
      </c>
      <c r="M123" s="120"/>
    </row>
    <row r="124" spans="1:13" s="18" customFormat="1" ht="29.25" x14ac:dyDescent="0.2">
      <c r="A124" s="117"/>
      <c r="B124" s="118"/>
      <c r="C124" s="119"/>
      <c r="D124" s="104" t="s">
        <v>51</v>
      </c>
      <c r="E124" s="16">
        <v>910</v>
      </c>
      <c r="F124" s="16">
        <v>10</v>
      </c>
      <c r="G124" s="16">
        <v>0</v>
      </c>
      <c r="H124" s="16">
        <v>16</v>
      </c>
      <c r="I124" s="16"/>
      <c r="J124" s="4">
        <f t="shared" si="18"/>
        <v>0</v>
      </c>
      <c r="K124" s="4">
        <f t="shared" si="18"/>
        <v>0</v>
      </c>
      <c r="L124" s="4">
        <f t="shared" si="18"/>
        <v>0</v>
      </c>
      <c r="M124" s="120"/>
    </row>
    <row r="125" spans="1:13" s="18" customFormat="1" ht="19.5" x14ac:dyDescent="0.2">
      <c r="A125" s="117"/>
      <c r="B125" s="118"/>
      <c r="C125" s="119"/>
      <c r="D125" s="104" t="s">
        <v>52</v>
      </c>
      <c r="E125" s="16">
        <v>910</v>
      </c>
      <c r="F125" s="16">
        <v>10</v>
      </c>
      <c r="G125" s="16">
        <v>0</v>
      </c>
      <c r="H125" s="16">
        <v>16</v>
      </c>
      <c r="I125" s="16"/>
      <c r="J125" s="4">
        <f t="shared" si="18"/>
        <v>0</v>
      </c>
      <c r="K125" s="4">
        <f t="shared" si="18"/>
        <v>0</v>
      </c>
      <c r="L125" s="4">
        <f t="shared" si="18"/>
        <v>0</v>
      </c>
      <c r="M125" s="120"/>
    </row>
    <row r="126" spans="1:13" s="18" customFormat="1" ht="14.25" x14ac:dyDescent="0.2">
      <c r="A126" s="117"/>
      <c r="B126" s="118"/>
      <c r="C126" s="119"/>
      <c r="D126" s="104" t="s">
        <v>153</v>
      </c>
      <c r="E126" s="16">
        <v>910</v>
      </c>
      <c r="F126" s="16">
        <v>10</v>
      </c>
      <c r="G126" s="16">
        <v>0</v>
      </c>
      <c r="H126" s="16">
        <v>16</v>
      </c>
      <c r="I126" s="29"/>
      <c r="J126" s="28">
        <f>SUM(J122:J125)</f>
        <v>7430</v>
      </c>
      <c r="K126" s="28">
        <f>SUM(K122:K125)</f>
        <v>62745</v>
      </c>
      <c r="L126" s="28">
        <f>SUM(L122:L125)</f>
        <v>7101</v>
      </c>
      <c r="M126" s="120"/>
    </row>
    <row r="127" spans="1:13" s="18" customFormat="1" ht="30" customHeight="1" x14ac:dyDescent="0.2">
      <c r="A127" s="121" t="s">
        <v>14</v>
      </c>
      <c r="B127" s="122" t="s">
        <v>36</v>
      </c>
      <c r="C127" s="123" t="s">
        <v>73</v>
      </c>
      <c r="D127" s="104" t="s">
        <v>60</v>
      </c>
      <c r="E127" s="16">
        <v>910</v>
      </c>
      <c r="F127" s="16">
        <v>10</v>
      </c>
      <c r="G127" s="16">
        <v>0</v>
      </c>
      <c r="H127" s="16">
        <v>16</v>
      </c>
      <c r="I127" s="16">
        <v>51200</v>
      </c>
      <c r="J127" s="4">
        <v>0</v>
      </c>
      <c r="K127" s="4">
        <v>0</v>
      </c>
      <c r="L127" s="4">
        <v>0</v>
      </c>
      <c r="M127" s="120"/>
    </row>
    <row r="128" spans="1:13" s="18" customFormat="1" ht="29.25" x14ac:dyDescent="0.2">
      <c r="A128" s="121"/>
      <c r="B128" s="122"/>
      <c r="C128" s="123"/>
      <c r="D128" s="104" t="s">
        <v>50</v>
      </c>
      <c r="E128" s="16">
        <v>910</v>
      </c>
      <c r="F128" s="16">
        <v>10</v>
      </c>
      <c r="G128" s="16">
        <v>0</v>
      </c>
      <c r="H128" s="16">
        <v>16</v>
      </c>
      <c r="I128" s="16">
        <v>51200</v>
      </c>
      <c r="J128" s="4">
        <v>7430</v>
      </c>
      <c r="K128" s="4">
        <v>62745</v>
      </c>
      <c r="L128" s="4">
        <v>7101</v>
      </c>
      <c r="M128" s="120"/>
    </row>
    <row r="129" spans="1:13" s="18" customFormat="1" ht="29.25" x14ac:dyDescent="0.2">
      <c r="A129" s="121"/>
      <c r="B129" s="122"/>
      <c r="C129" s="123"/>
      <c r="D129" s="104" t="s">
        <v>51</v>
      </c>
      <c r="E129" s="16">
        <v>910</v>
      </c>
      <c r="F129" s="16">
        <v>10</v>
      </c>
      <c r="G129" s="16">
        <v>0</v>
      </c>
      <c r="H129" s="16">
        <v>16</v>
      </c>
      <c r="I129" s="16">
        <v>51200</v>
      </c>
      <c r="J129" s="4">
        <v>0</v>
      </c>
      <c r="K129" s="4">
        <v>0</v>
      </c>
      <c r="L129" s="4">
        <v>0</v>
      </c>
      <c r="M129" s="120"/>
    </row>
    <row r="130" spans="1:13" s="18" customFormat="1" ht="19.5" x14ac:dyDescent="0.2">
      <c r="A130" s="121"/>
      <c r="B130" s="122"/>
      <c r="C130" s="123"/>
      <c r="D130" s="104" t="s">
        <v>52</v>
      </c>
      <c r="E130" s="16">
        <v>910</v>
      </c>
      <c r="F130" s="16">
        <v>10</v>
      </c>
      <c r="G130" s="16">
        <v>0</v>
      </c>
      <c r="H130" s="16">
        <v>16</v>
      </c>
      <c r="I130" s="16">
        <v>51200</v>
      </c>
      <c r="J130" s="4">
        <v>0</v>
      </c>
      <c r="K130" s="4">
        <v>0</v>
      </c>
      <c r="L130" s="4">
        <v>0</v>
      </c>
      <c r="M130" s="120"/>
    </row>
    <row r="131" spans="1:13" s="18" customFormat="1" x14ac:dyDescent="0.2">
      <c r="A131" s="121"/>
      <c r="B131" s="122"/>
      <c r="C131" s="123"/>
      <c r="D131" s="104" t="s">
        <v>153</v>
      </c>
      <c r="E131" s="16">
        <v>910</v>
      </c>
      <c r="F131" s="16">
        <v>10</v>
      </c>
      <c r="G131" s="16">
        <v>0</v>
      </c>
      <c r="H131" s="16">
        <v>16</v>
      </c>
      <c r="I131" s="16">
        <v>51200</v>
      </c>
      <c r="J131" s="4">
        <f>SUM(J127:J130)</f>
        <v>7430</v>
      </c>
      <c r="K131" s="4">
        <f>SUM(K127:K130)</f>
        <v>62745</v>
      </c>
      <c r="L131" s="4">
        <f>SUM(L127:L130)</f>
        <v>7101</v>
      </c>
      <c r="M131" s="120"/>
    </row>
    <row r="132" spans="1:13" s="18" customFormat="1" ht="30" customHeight="1" x14ac:dyDescent="0.2">
      <c r="A132" s="117" t="s">
        <v>34</v>
      </c>
      <c r="B132" s="118" t="s">
        <v>68</v>
      </c>
      <c r="C132" s="119" t="s">
        <v>73</v>
      </c>
      <c r="D132" s="104" t="s">
        <v>60</v>
      </c>
      <c r="E132" s="16">
        <v>910</v>
      </c>
      <c r="F132" s="16">
        <v>10</v>
      </c>
      <c r="G132" s="16">
        <v>0</v>
      </c>
      <c r="H132" s="16">
        <v>18</v>
      </c>
      <c r="I132" s="16"/>
      <c r="J132" s="4">
        <f t="shared" ref="J132:L135" si="19">J137</f>
        <v>4808472</v>
      </c>
      <c r="K132" s="4">
        <f t="shared" si="19"/>
        <v>4808472</v>
      </c>
      <c r="L132" s="4">
        <f t="shared" si="19"/>
        <v>4808472</v>
      </c>
      <c r="M132" s="120"/>
    </row>
    <row r="133" spans="1:13" s="18" customFormat="1" ht="29.25" x14ac:dyDescent="0.2">
      <c r="A133" s="117"/>
      <c r="B133" s="118"/>
      <c r="C133" s="119"/>
      <c r="D133" s="104" t="s">
        <v>50</v>
      </c>
      <c r="E133" s="16">
        <v>910</v>
      </c>
      <c r="F133" s="16">
        <v>10</v>
      </c>
      <c r="G133" s="16">
        <v>0</v>
      </c>
      <c r="H133" s="16">
        <v>18</v>
      </c>
      <c r="I133" s="16"/>
      <c r="J133" s="4">
        <f t="shared" si="19"/>
        <v>0</v>
      </c>
      <c r="K133" s="4">
        <f t="shared" si="19"/>
        <v>0</v>
      </c>
      <c r="L133" s="4">
        <f t="shared" si="19"/>
        <v>0</v>
      </c>
      <c r="M133" s="120"/>
    </row>
    <row r="134" spans="1:13" s="18" customFormat="1" ht="29.25" x14ac:dyDescent="0.2">
      <c r="A134" s="117"/>
      <c r="B134" s="118"/>
      <c r="C134" s="119"/>
      <c r="D134" s="104" t="s">
        <v>51</v>
      </c>
      <c r="E134" s="16">
        <v>910</v>
      </c>
      <c r="F134" s="16">
        <v>10</v>
      </c>
      <c r="G134" s="16">
        <v>0</v>
      </c>
      <c r="H134" s="16">
        <v>18</v>
      </c>
      <c r="I134" s="16"/>
      <c r="J134" s="4">
        <f t="shared" si="19"/>
        <v>0</v>
      </c>
      <c r="K134" s="4">
        <f t="shared" si="19"/>
        <v>0</v>
      </c>
      <c r="L134" s="4">
        <f t="shared" si="19"/>
        <v>0</v>
      </c>
      <c r="M134" s="120"/>
    </row>
    <row r="135" spans="1:13" s="18" customFormat="1" ht="19.5" x14ac:dyDescent="0.2">
      <c r="A135" s="117"/>
      <c r="B135" s="118"/>
      <c r="C135" s="119"/>
      <c r="D135" s="104" t="s">
        <v>52</v>
      </c>
      <c r="E135" s="16">
        <v>910</v>
      </c>
      <c r="F135" s="16">
        <v>10</v>
      </c>
      <c r="G135" s="16">
        <v>0</v>
      </c>
      <c r="H135" s="16">
        <v>18</v>
      </c>
      <c r="I135" s="16"/>
      <c r="J135" s="4">
        <f t="shared" si="19"/>
        <v>0</v>
      </c>
      <c r="K135" s="4">
        <f t="shared" si="19"/>
        <v>0</v>
      </c>
      <c r="L135" s="4">
        <f t="shared" si="19"/>
        <v>0</v>
      </c>
      <c r="M135" s="120"/>
    </row>
    <row r="136" spans="1:13" s="18" customFormat="1" ht="14.25" x14ac:dyDescent="0.2">
      <c r="A136" s="117"/>
      <c r="B136" s="118"/>
      <c r="C136" s="119"/>
      <c r="D136" s="104" t="s">
        <v>153</v>
      </c>
      <c r="E136" s="16">
        <v>910</v>
      </c>
      <c r="F136" s="16">
        <v>10</v>
      </c>
      <c r="G136" s="16">
        <v>0</v>
      </c>
      <c r="H136" s="16">
        <v>18</v>
      </c>
      <c r="I136" s="29"/>
      <c r="J136" s="28">
        <f>SUM(J132:J135)</f>
        <v>4808472</v>
      </c>
      <c r="K136" s="28">
        <f>SUM(K132:K135)</f>
        <v>4808472</v>
      </c>
      <c r="L136" s="28">
        <f>SUM(L132:L135)</f>
        <v>4808472</v>
      </c>
      <c r="M136" s="120"/>
    </row>
    <row r="137" spans="1:13" s="18" customFormat="1" ht="25.5" customHeight="1" x14ac:dyDescent="0.2">
      <c r="A137" s="158" t="s">
        <v>15</v>
      </c>
      <c r="B137" s="122" t="s">
        <v>93</v>
      </c>
      <c r="C137" s="123" t="s">
        <v>73</v>
      </c>
      <c r="D137" s="104" t="s">
        <v>60</v>
      </c>
      <c r="E137" s="16">
        <v>910</v>
      </c>
      <c r="F137" s="16">
        <v>10</v>
      </c>
      <c r="G137" s="16">
        <v>0</v>
      </c>
      <c r="H137" s="16">
        <v>18</v>
      </c>
      <c r="I137" s="16">
        <v>80710</v>
      </c>
      <c r="J137" s="4">
        <v>4808472</v>
      </c>
      <c r="K137" s="4">
        <v>4808472</v>
      </c>
      <c r="L137" s="4">
        <v>4808472</v>
      </c>
      <c r="M137" s="120"/>
    </row>
    <row r="138" spans="1:13" s="18" customFormat="1" ht="29.25" x14ac:dyDescent="0.2">
      <c r="A138" s="159"/>
      <c r="B138" s="122"/>
      <c r="C138" s="123"/>
      <c r="D138" s="104" t="s">
        <v>50</v>
      </c>
      <c r="E138" s="16">
        <v>910</v>
      </c>
      <c r="F138" s="16">
        <v>10</v>
      </c>
      <c r="G138" s="16">
        <v>0</v>
      </c>
      <c r="H138" s="16">
        <v>18</v>
      </c>
      <c r="I138" s="16">
        <v>80710</v>
      </c>
      <c r="J138" s="4">
        <v>0</v>
      </c>
      <c r="K138" s="4">
        <v>0</v>
      </c>
      <c r="L138" s="4">
        <v>0</v>
      </c>
      <c r="M138" s="120"/>
    </row>
    <row r="139" spans="1:13" s="18" customFormat="1" ht="29.25" x14ac:dyDescent="0.2">
      <c r="A139" s="159"/>
      <c r="B139" s="122"/>
      <c r="C139" s="123"/>
      <c r="D139" s="104" t="s">
        <v>51</v>
      </c>
      <c r="E139" s="16">
        <v>910</v>
      </c>
      <c r="F139" s="16">
        <v>10</v>
      </c>
      <c r="G139" s="16">
        <v>0</v>
      </c>
      <c r="H139" s="16">
        <v>18</v>
      </c>
      <c r="I139" s="16">
        <v>80710</v>
      </c>
      <c r="J139" s="4">
        <v>0</v>
      </c>
      <c r="K139" s="4">
        <v>0</v>
      </c>
      <c r="L139" s="4">
        <v>0</v>
      </c>
      <c r="M139" s="120"/>
    </row>
    <row r="140" spans="1:13" s="18" customFormat="1" ht="19.5" x14ac:dyDescent="0.2">
      <c r="A140" s="159"/>
      <c r="B140" s="122"/>
      <c r="C140" s="123"/>
      <c r="D140" s="104" t="s">
        <v>52</v>
      </c>
      <c r="E140" s="16">
        <v>910</v>
      </c>
      <c r="F140" s="16">
        <v>10</v>
      </c>
      <c r="G140" s="16">
        <v>0</v>
      </c>
      <c r="H140" s="16">
        <v>18</v>
      </c>
      <c r="I140" s="16">
        <v>80710</v>
      </c>
      <c r="J140" s="4">
        <v>0</v>
      </c>
      <c r="K140" s="4">
        <v>0</v>
      </c>
      <c r="L140" s="4">
        <v>0</v>
      </c>
      <c r="M140" s="120"/>
    </row>
    <row r="141" spans="1:13" s="18" customFormat="1" x14ac:dyDescent="0.2">
      <c r="A141" s="160"/>
      <c r="B141" s="122"/>
      <c r="C141" s="123"/>
      <c r="D141" s="104" t="s">
        <v>153</v>
      </c>
      <c r="E141" s="16">
        <v>910</v>
      </c>
      <c r="F141" s="16">
        <v>10</v>
      </c>
      <c r="G141" s="16">
        <v>0</v>
      </c>
      <c r="H141" s="16">
        <v>18</v>
      </c>
      <c r="I141" s="16">
        <v>80710</v>
      </c>
      <c r="J141" s="4">
        <f>SUM(J137:J140)</f>
        <v>4808472</v>
      </c>
      <c r="K141" s="4">
        <f>SUM(K137:K140)</f>
        <v>4808472</v>
      </c>
      <c r="L141" s="4">
        <f>SUM(L137:L140)</f>
        <v>4808472</v>
      </c>
      <c r="M141" s="120"/>
    </row>
    <row r="142" spans="1:13" s="18" customFormat="1" ht="29.25" x14ac:dyDescent="0.2">
      <c r="A142" s="152" t="s">
        <v>37</v>
      </c>
      <c r="B142" s="155" t="s">
        <v>94</v>
      </c>
      <c r="C142" s="164" t="s">
        <v>73</v>
      </c>
      <c r="D142" s="104" t="s">
        <v>60</v>
      </c>
      <c r="E142" s="16">
        <v>910</v>
      </c>
      <c r="F142" s="16">
        <v>10</v>
      </c>
      <c r="G142" s="16">
        <v>0</v>
      </c>
      <c r="H142" s="16">
        <v>19</v>
      </c>
      <c r="I142" s="16"/>
      <c r="J142" s="4">
        <f>J147</f>
        <v>0</v>
      </c>
      <c r="K142" s="4">
        <f t="shared" ref="K142:L142" si="20">K147</f>
        <v>15340.24</v>
      </c>
      <c r="L142" s="4">
        <f t="shared" si="20"/>
        <v>0</v>
      </c>
      <c r="M142" s="147"/>
    </row>
    <row r="143" spans="1:13" s="18" customFormat="1" ht="29.25" x14ac:dyDescent="0.2">
      <c r="A143" s="153"/>
      <c r="B143" s="156"/>
      <c r="C143" s="165"/>
      <c r="D143" s="104" t="s">
        <v>50</v>
      </c>
      <c r="E143" s="16">
        <v>910</v>
      </c>
      <c r="F143" s="16">
        <v>10</v>
      </c>
      <c r="G143" s="16">
        <v>0</v>
      </c>
      <c r="H143" s="16">
        <v>19</v>
      </c>
      <c r="I143" s="16"/>
      <c r="J143" s="4">
        <f t="shared" ref="J143:L143" si="21">J148</f>
        <v>0</v>
      </c>
      <c r="K143" s="4">
        <f t="shared" si="21"/>
        <v>1518680</v>
      </c>
      <c r="L143" s="4">
        <f t="shared" si="21"/>
        <v>0</v>
      </c>
      <c r="M143" s="148"/>
    </row>
    <row r="144" spans="1:13" s="18" customFormat="1" ht="29.25" x14ac:dyDescent="0.2">
      <c r="A144" s="153"/>
      <c r="B144" s="156"/>
      <c r="C144" s="165"/>
      <c r="D144" s="104" t="s">
        <v>51</v>
      </c>
      <c r="E144" s="16">
        <v>910</v>
      </c>
      <c r="F144" s="16">
        <v>10</v>
      </c>
      <c r="G144" s="16">
        <v>0</v>
      </c>
      <c r="H144" s="16">
        <v>19</v>
      </c>
      <c r="I144" s="16"/>
      <c r="J144" s="4">
        <f t="shared" ref="J144:L144" si="22">J149</f>
        <v>0</v>
      </c>
      <c r="K144" s="4">
        <f t="shared" si="22"/>
        <v>0</v>
      </c>
      <c r="L144" s="4">
        <f t="shared" si="22"/>
        <v>0</v>
      </c>
      <c r="M144" s="148"/>
    </row>
    <row r="145" spans="1:13" s="18" customFormat="1" ht="19.5" x14ac:dyDescent="0.2">
      <c r="A145" s="153"/>
      <c r="B145" s="156"/>
      <c r="C145" s="165"/>
      <c r="D145" s="104" t="s">
        <v>52</v>
      </c>
      <c r="E145" s="16">
        <v>910</v>
      </c>
      <c r="F145" s="16">
        <v>10</v>
      </c>
      <c r="G145" s="16">
        <v>0</v>
      </c>
      <c r="H145" s="16">
        <v>19</v>
      </c>
      <c r="I145" s="16"/>
      <c r="J145" s="4">
        <f t="shared" ref="J145:L145" si="23">J150</f>
        <v>0</v>
      </c>
      <c r="K145" s="4">
        <f t="shared" si="23"/>
        <v>0</v>
      </c>
      <c r="L145" s="4">
        <f t="shared" si="23"/>
        <v>0</v>
      </c>
      <c r="M145" s="148"/>
    </row>
    <row r="146" spans="1:13" s="18" customFormat="1" ht="14.25" x14ac:dyDescent="0.2">
      <c r="A146" s="154"/>
      <c r="B146" s="157"/>
      <c r="C146" s="166"/>
      <c r="D146" s="104" t="s">
        <v>153</v>
      </c>
      <c r="E146" s="16">
        <v>910</v>
      </c>
      <c r="F146" s="16">
        <v>10</v>
      </c>
      <c r="G146" s="16">
        <v>0</v>
      </c>
      <c r="H146" s="16">
        <v>19</v>
      </c>
      <c r="I146" s="16"/>
      <c r="J146" s="28">
        <f>SUM(J142:J145)</f>
        <v>0</v>
      </c>
      <c r="K146" s="28">
        <f>SUM(K142:K145)</f>
        <v>1534020.24</v>
      </c>
      <c r="L146" s="28">
        <f>SUM(L142:L145)</f>
        <v>0</v>
      </c>
      <c r="M146" s="149"/>
    </row>
    <row r="147" spans="1:13" s="18" customFormat="1" ht="29.25" x14ac:dyDescent="0.2">
      <c r="A147" s="158" t="s">
        <v>16</v>
      </c>
      <c r="B147" s="161" t="s">
        <v>95</v>
      </c>
      <c r="C147" s="164" t="s">
        <v>73</v>
      </c>
      <c r="D147" s="104" t="s">
        <v>60</v>
      </c>
      <c r="E147" s="16">
        <v>910</v>
      </c>
      <c r="F147" s="16">
        <v>10</v>
      </c>
      <c r="G147" s="16">
        <v>0</v>
      </c>
      <c r="H147" s="16">
        <v>19</v>
      </c>
      <c r="I147" s="16" t="s">
        <v>143</v>
      </c>
      <c r="J147" s="4">
        <v>0</v>
      </c>
      <c r="K147" s="4">
        <v>15340.24</v>
      </c>
      <c r="L147" s="4">
        <v>0</v>
      </c>
      <c r="M147" s="147"/>
    </row>
    <row r="148" spans="1:13" s="18" customFormat="1" ht="27" customHeight="1" x14ac:dyDescent="0.2">
      <c r="A148" s="159"/>
      <c r="B148" s="162"/>
      <c r="C148" s="165"/>
      <c r="D148" s="104" t="s">
        <v>50</v>
      </c>
      <c r="E148" s="16">
        <v>910</v>
      </c>
      <c r="F148" s="16">
        <v>10</v>
      </c>
      <c r="G148" s="16">
        <v>0</v>
      </c>
      <c r="H148" s="16">
        <v>19</v>
      </c>
      <c r="I148" s="16" t="s">
        <v>143</v>
      </c>
      <c r="J148" s="4">
        <v>0</v>
      </c>
      <c r="K148" s="4">
        <v>1518680</v>
      </c>
      <c r="L148" s="4">
        <v>0</v>
      </c>
      <c r="M148" s="148"/>
    </row>
    <row r="149" spans="1:13" s="18" customFormat="1" ht="18.75" customHeight="1" x14ac:dyDescent="0.2">
      <c r="A149" s="159"/>
      <c r="B149" s="162"/>
      <c r="C149" s="165"/>
      <c r="D149" s="104" t="s">
        <v>51</v>
      </c>
      <c r="E149" s="16">
        <v>910</v>
      </c>
      <c r="F149" s="16">
        <v>10</v>
      </c>
      <c r="G149" s="16">
        <v>0</v>
      </c>
      <c r="H149" s="16">
        <v>19</v>
      </c>
      <c r="I149" s="16" t="s">
        <v>143</v>
      </c>
      <c r="J149" s="4">
        <v>0</v>
      </c>
      <c r="K149" s="4">
        <v>0</v>
      </c>
      <c r="L149" s="4">
        <v>0</v>
      </c>
      <c r="M149" s="148"/>
    </row>
    <row r="150" spans="1:13" s="18" customFormat="1" ht="19.5" x14ac:dyDescent="0.2">
      <c r="A150" s="159"/>
      <c r="B150" s="162"/>
      <c r="C150" s="165"/>
      <c r="D150" s="104" t="s">
        <v>52</v>
      </c>
      <c r="E150" s="16">
        <v>910</v>
      </c>
      <c r="F150" s="16">
        <v>10</v>
      </c>
      <c r="G150" s="16">
        <v>0</v>
      </c>
      <c r="H150" s="16">
        <v>19</v>
      </c>
      <c r="I150" s="16" t="s">
        <v>143</v>
      </c>
      <c r="J150" s="4">
        <v>0</v>
      </c>
      <c r="K150" s="4">
        <v>0</v>
      </c>
      <c r="L150" s="4">
        <v>0</v>
      </c>
      <c r="M150" s="148"/>
    </row>
    <row r="151" spans="1:13" s="18" customFormat="1" x14ac:dyDescent="0.2">
      <c r="A151" s="160"/>
      <c r="B151" s="163"/>
      <c r="C151" s="166"/>
      <c r="D151" s="104" t="s">
        <v>153</v>
      </c>
      <c r="E151" s="16">
        <v>910</v>
      </c>
      <c r="F151" s="16">
        <v>10</v>
      </c>
      <c r="G151" s="16">
        <v>0</v>
      </c>
      <c r="H151" s="16">
        <v>19</v>
      </c>
      <c r="I151" s="16" t="s">
        <v>143</v>
      </c>
      <c r="J151" s="4">
        <f>SUM(J147:J150)</f>
        <v>0</v>
      </c>
      <c r="K151" s="4">
        <f>SUM(K147:K150)</f>
        <v>1534020.24</v>
      </c>
      <c r="L151" s="4">
        <f>SUM(L147:L150)</f>
        <v>0</v>
      </c>
      <c r="M151" s="149"/>
    </row>
    <row r="152" spans="1:13" s="18" customFormat="1" ht="29.25" x14ac:dyDescent="0.2">
      <c r="A152" s="117" t="s">
        <v>38</v>
      </c>
      <c r="B152" s="118" t="s">
        <v>236</v>
      </c>
      <c r="C152" s="119" t="s">
        <v>73</v>
      </c>
      <c r="D152" s="104" t="s">
        <v>60</v>
      </c>
      <c r="E152" s="16">
        <v>910</v>
      </c>
      <c r="F152" s="16">
        <v>10</v>
      </c>
      <c r="G152" s="16">
        <v>0</v>
      </c>
      <c r="H152" s="16">
        <v>22</v>
      </c>
      <c r="I152" s="16"/>
      <c r="J152" s="4">
        <f t="shared" ref="J152:L155" si="24">J157</f>
        <v>20000</v>
      </c>
      <c r="K152" s="4">
        <f t="shared" si="24"/>
        <v>20000</v>
      </c>
      <c r="L152" s="4">
        <f t="shared" si="24"/>
        <v>20000</v>
      </c>
      <c r="M152" s="120"/>
    </row>
    <row r="153" spans="1:13" s="18" customFormat="1" ht="29.25" x14ac:dyDescent="0.2">
      <c r="A153" s="117"/>
      <c r="B153" s="118"/>
      <c r="C153" s="119"/>
      <c r="D153" s="104" t="s">
        <v>50</v>
      </c>
      <c r="E153" s="16">
        <v>910</v>
      </c>
      <c r="F153" s="16">
        <v>10</v>
      </c>
      <c r="G153" s="16">
        <v>0</v>
      </c>
      <c r="H153" s="16">
        <v>22</v>
      </c>
      <c r="I153" s="16"/>
      <c r="J153" s="4">
        <f t="shared" si="24"/>
        <v>0</v>
      </c>
      <c r="K153" s="4">
        <f t="shared" si="24"/>
        <v>0</v>
      </c>
      <c r="L153" s="4">
        <f t="shared" si="24"/>
        <v>0</v>
      </c>
      <c r="M153" s="120"/>
    </row>
    <row r="154" spans="1:13" s="18" customFormat="1" ht="29.25" x14ac:dyDescent="0.2">
      <c r="A154" s="117"/>
      <c r="B154" s="118"/>
      <c r="C154" s="119"/>
      <c r="D154" s="104" t="s">
        <v>51</v>
      </c>
      <c r="E154" s="16">
        <v>910</v>
      </c>
      <c r="F154" s="16">
        <v>10</v>
      </c>
      <c r="G154" s="16">
        <v>0</v>
      </c>
      <c r="H154" s="16">
        <v>22</v>
      </c>
      <c r="I154" s="16"/>
      <c r="J154" s="4">
        <f t="shared" si="24"/>
        <v>0</v>
      </c>
      <c r="K154" s="4">
        <f t="shared" si="24"/>
        <v>0</v>
      </c>
      <c r="L154" s="4">
        <f t="shared" si="24"/>
        <v>0</v>
      </c>
      <c r="M154" s="120"/>
    </row>
    <row r="155" spans="1:13" s="18" customFormat="1" ht="19.5" x14ac:dyDescent="0.2">
      <c r="A155" s="117"/>
      <c r="B155" s="118"/>
      <c r="C155" s="119"/>
      <c r="D155" s="104" t="s">
        <v>52</v>
      </c>
      <c r="E155" s="16">
        <v>910</v>
      </c>
      <c r="F155" s="16">
        <v>10</v>
      </c>
      <c r="G155" s="16">
        <v>0</v>
      </c>
      <c r="H155" s="16">
        <v>22</v>
      </c>
      <c r="I155" s="16"/>
      <c r="J155" s="4">
        <f t="shared" si="24"/>
        <v>0</v>
      </c>
      <c r="K155" s="4">
        <f t="shared" si="24"/>
        <v>0</v>
      </c>
      <c r="L155" s="4">
        <f t="shared" si="24"/>
        <v>0</v>
      </c>
      <c r="M155" s="120"/>
    </row>
    <row r="156" spans="1:13" s="18" customFormat="1" ht="14.25" x14ac:dyDescent="0.2">
      <c r="A156" s="117"/>
      <c r="B156" s="118"/>
      <c r="C156" s="119"/>
      <c r="D156" s="104" t="s">
        <v>241</v>
      </c>
      <c r="E156" s="16">
        <v>910</v>
      </c>
      <c r="F156" s="16">
        <v>10</v>
      </c>
      <c r="G156" s="16">
        <v>0</v>
      </c>
      <c r="H156" s="16">
        <v>22</v>
      </c>
      <c r="I156" s="29"/>
      <c r="J156" s="28">
        <f>SUM(J152:J155)</f>
        <v>20000</v>
      </c>
      <c r="K156" s="28">
        <f>SUM(K152:K155)</f>
        <v>20000</v>
      </c>
      <c r="L156" s="28">
        <f>SUM(L152:L155)</f>
        <v>20000</v>
      </c>
      <c r="M156" s="120"/>
    </row>
    <row r="157" spans="1:13" s="18" customFormat="1" ht="29.25" x14ac:dyDescent="0.2">
      <c r="A157" s="121" t="s">
        <v>17</v>
      </c>
      <c r="B157" s="122" t="s">
        <v>237</v>
      </c>
      <c r="C157" s="123" t="s">
        <v>73</v>
      </c>
      <c r="D157" s="104" t="s">
        <v>60</v>
      </c>
      <c r="E157" s="16">
        <v>910</v>
      </c>
      <c r="F157" s="16">
        <v>10</v>
      </c>
      <c r="G157" s="16">
        <v>0</v>
      </c>
      <c r="H157" s="16">
        <v>22</v>
      </c>
      <c r="I157" s="16">
        <v>83250</v>
      </c>
      <c r="J157" s="4">
        <v>20000</v>
      </c>
      <c r="K157" s="4">
        <v>20000</v>
      </c>
      <c r="L157" s="4">
        <v>20000</v>
      </c>
      <c r="M157" s="120"/>
    </row>
    <row r="158" spans="1:13" s="18" customFormat="1" ht="29.25" x14ac:dyDescent="0.2">
      <c r="A158" s="121"/>
      <c r="B158" s="122"/>
      <c r="C158" s="123"/>
      <c r="D158" s="104" t="s">
        <v>50</v>
      </c>
      <c r="E158" s="16">
        <v>910</v>
      </c>
      <c r="F158" s="16">
        <v>10</v>
      </c>
      <c r="G158" s="16">
        <v>0</v>
      </c>
      <c r="H158" s="16">
        <v>22</v>
      </c>
      <c r="I158" s="16">
        <v>83250</v>
      </c>
      <c r="J158" s="4">
        <v>0</v>
      </c>
      <c r="K158" s="4">
        <v>0</v>
      </c>
      <c r="L158" s="4">
        <v>0</v>
      </c>
      <c r="M158" s="120"/>
    </row>
    <row r="159" spans="1:13" s="18" customFormat="1" ht="29.25" x14ac:dyDescent="0.2">
      <c r="A159" s="121"/>
      <c r="B159" s="122"/>
      <c r="C159" s="123"/>
      <c r="D159" s="104" t="s">
        <v>51</v>
      </c>
      <c r="E159" s="16">
        <v>910</v>
      </c>
      <c r="F159" s="16">
        <v>10</v>
      </c>
      <c r="G159" s="16">
        <v>0</v>
      </c>
      <c r="H159" s="16">
        <v>22</v>
      </c>
      <c r="I159" s="16">
        <v>83250</v>
      </c>
      <c r="J159" s="4">
        <v>0</v>
      </c>
      <c r="K159" s="4">
        <v>0</v>
      </c>
      <c r="L159" s="4">
        <v>0</v>
      </c>
      <c r="M159" s="120"/>
    </row>
    <row r="160" spans="1:13" s="18" customFormat="1" ht="19.5" x14ac:dyDescent="0.2">
      <c r="A160" s="121"/>
      <c r="B160" s="122"/>
      <c r="C160" s="123"/>
      <c r="D160" s="104" t="s">
        <v>52</v>
      </c>
      <c r="E160" s="16">
        <v>910</v>
      </c>
      <c r="F160" s="16">
        <v>10</v>
      </c>
      <c r="G160" s="16">
        <v>0</v>
      </c>
      <c r="H160" s="16">
        <v>22</v>
      </c>
      <c r="I160" s="16">
        <v>83250</v>
      </c>
      <c r="J160" s="4">
        <v>0</v>
      </c>
      <c r="K160" s="4">
        <v>0</v>
      </c>
      <c r="L160" s="4">
        <v>0</v>
      </c>
      <c r="M160" s="120"/>
    </row>
    <row r="161" spans="1:13" s="18" customFormat="1" x14ac:dyDescent="0.2">
      <c r="A161" s="121"/>
      <c r="B161" s="122"/>
      <c r="C161" s="123"/>
      <c r="D161" s="104" t="s">
        <v>241</v>
      </c>
      <c r="E161" s="16">
        <v>910</v>
      </c>
      <c r="F161" s="16">
        <v>10</v>
      </c>
      <c r="G161" s="16">
        <v>0</v>
      </c>
      <c r="H161" s="16">
        <v>22</v>
      </c>
      <c r="I161" s="16">
        <v>83250</v>
      </c>
      <c r="J161" s="4">
        <f>SUM(J157:J160)</f>
        <v>20000</v>
      </c>
      <c r="K161" s="4">
        <f>SUM(K157:K160)</f>
        <v>20000</v>
      </c>
      <c r="L161" s="4">
        <f>SUM(L157:L160)</f>
        <v>20000</v>
      </c>
      <c r="M161" s="120"/>
    </row>
    <row r="162" spans="1:13" s="18" customFormat="1" ht="29.25" x14ac:dyDescent="0.2">
      <c r="A162" s="152" t="s">
        <v>158</v>
      </c>
      <c r="B162" s="155" t="s">
        <v>74</v>
      </c>
      <c r="C162" s="119" t="s">
        <v>73</v>
      </c>
      <c r="D162" s="104" t="s">
        <v>60</v>
      </c>
      <c r="E162" s="16">
        <v>910</v>
      </c>
      <c r="F162" s="16">
        <v>10</v>
      </c>
      <c r="G162" s="16">
        <v>0</v>
      </c>
      <c r="H162" s="16">
        <v>23</v>
      </c>
      <c r="I162" s="29"/>
      <c r="J162" s="4">
        <f t="shared" ref="J162:L165" si="25">J167</f>
        <v>25000</v>
      </c>
      <c r="K162" s="4">
        <f t="shared" si="25"/>
        <v>25000</v>
      </c>
      <c r="L162" s="4">
        <f t="shared" si="25"/>
        <v>25000</v>
      </c>
      <c r="M162" s="120"/>
    </row>
    <row r="163" spans="1:13" s="18" customFormat="1" ht="29.25" x14ac:dyDescent="0.2">
      <c r="A163" s="153"/>
      <c r="B163" s="156"/>
      <c r="C163" s="119"/>
      <c r="D163" s="104" t="s">
        <v>50</v>
      </c>
      <c r="E163" s="16">
        <v>910</v>
      </c>
      <c r="F163" s="16">
        <v>10</v>
      </c>
      <c r="G163" s="16">
        <v>0</v>
      </c>
      <c r="H163" s="16">
        <v>23</v>
      </c>
      <c r="I163" s="29"/>
      <c r="J163" s="4">
        <f t="shared" si="25"/>
        <v>0</v>
      </c>
      <c r="K163" s="4">
        <f t="shared" si="25"/>
        <v>0</v>
      </c>
      <c r="L163" s="4">
        <f t="shared" si="25"/>
        <v>0</v>
      </c>
      <c r="M163" s="120"/>
    </row>
    <row r="164" spans="1:13" s="18" customFormat="1" ht="29.25" x14ac:dyDescent="0.2">
      <c r="A164" s="153"/>
      <c r="B164" s="156"/>
      <c r="C164" s="119"/>
      <c r="D164" s="104" t="s">
        <v>51</v>
      </c>
      <c r="E164" s="16">
        <v>910</v>
      </c>
      <c r="F164" s="16">
        <v>10</v>
      </c>
      <c r="G164" s="16">
        <v>0</v>
      </c>
      <c r="H164" s="16">
        <v>23</v>
      </c>
      <c r="I164" s="29"/>
      <c r="J164" s="4">
        <f t="shared" si="25"/>
        <v>0</v>
      </c>
      <c r="K164" s="4">
        <f t="shared" si="25"/>
        <v>0</v>
      </c>
      <c r="L164" s="4">
        <f t="shared" si="25"/>
        <v>0</v>
      </c>
      <c r="M164" s="120"/>
    </row>
    <row r="165" spans="1:13" s="18" customFormat="1" ht="19.5" x14ac:dyDescent="0.2">
      <c r="A165" s="153"/>
      <c r="B165" s="156"/>
      <c r="C165" s="119"/>
      <c r="D165" s="104" t="s">
        <v>52</v>
      </c>
      <c r="E165" s="16">
        <v>910</v>
      </c>
      <c r="F165" s="16">
        <v>10</v>
      </c>
      <c r="G165" s="16">
        <v>0</v>
      </c>
      <c r="H165" s="16">
        <v>23</v>
      </c>
      <c r="I165" s="29"/>
      <c r="J165" s="4">
        <f t="shared" si="25"/>
        <v>0</v>
      </c>
      <c r="K165" s="4">
        <f t="shared" si="25"/>
        <v>0</v>
      </c>
      <c r="L165" s="4">
        <f t="shared" si="25"/>
        <v>0</v>
      </c>
      <c r="M165" s="120"/>
    </row>
    <row r="166" spans="1:13" s="18" customFormat="1" ht="14.25" x14ac:dyDescent="0.2">
      <c r="A166" s="154"/>
      <c r="B166" s="157"/>
      <c r="C166" s="119"/>
      <c r="D166" s="104" t="s">
        <v>153</v>
      </c>
      <c r="E166" s="29">
        <v>910</v>
      </c>
      <c r="F166" s="29">
        <v>10</v>
      </c>
      <c r="G166" s="29">
        <v>0</v>
      </c>
      <c r="H166" s="29">
        <v>23</v>
      </c>
      <c r="I166" s="29"/>
      <c r="J166" s="28">
        <f>SUM(J162:J165)</f>
        <v>25000</v>
      </c>
      <c r="K166" s="28">
        <v>25000</v>
      </c>
      <c r="L166" s="28">
        <v>25000</v>
      </c>
      <c r="M166" s="120"/>
    </row>
    <row r="167" spans="1:13" s="18" customFormat="1" ht="29.25" x14ac:dyDescent="0.2">
      <c r="A167" s="158" t="s">
        <v>159</v>
      </c>
      <c r="B167" s="161" t="s">
        <v>76</v>
      </c>
      <c r="C167" s="123" t="s">
        <v>73</v>
      </c>
      <c r="D167" s="104" t="s">
        <v>60</v>
      </c>
      <c r="E167" s="16">
        <v>910</v>
      </c>
      <c r="F167" s="16">
        <v>10</v>
      </c>
      <c r="G167" s="16">
        <v>0</v>
      </c>
      <c r="H167" s="16">
        <v>23</v>
      </c>
      <c r="I167" s="16">
        <v>83340</v>
      </c>
      <c r="J167" s="4">
        <v>25000</v>
      </c>
      <c r="K167" s="4">
        <v>25000</v>
      </c>
      <c r="L167" s="4">
        <v>25000</v>
      </c>
      <c r="M167" s="120"/>
    </row>
    <row r="168" spans="1:13" s="18" customFormat="1" ht="29.25" x14ac:dyDescent="0.2">
      <c r="A168" s="159"/>
      <c r="B168" s="162"/>
      <c r="C168" s="123"/>
      <c r="D168" s="104" t="s">
        <v>50</v>
      </c>
      <c r="E168" s="16">
        <v>910</v>
      </c>
      <c r="F168" s="16">
        <v>10</v>
      </c>
      <c r="G168" s="16">
        <v>0</v>
      </c>
      <c r="H168" s="16">
        <v>23</v>
      </c>
      <c r="I168" s="16">
        <v>83340</v>
      </c>
      <c r="J168" s="4">
        <v>0</v>
      </c>
      <c r="K168" s="4">
        <v>0</v>
      </c>
      <c r="L168" s="4">
        <v>0</v>
      </c>
      <c r="M168" s="120"/>
    </row>
    <row r="169" spans="1:13" s="18" customFormat="1" ht="29.25" x14ac:dyDescent="0.2">
      <c r="A169" s="159"/>
      <c r="B169" s="162"/>
      <c r="C169" s="123"/>
      <c r="D169" s="104" t="s">
        <v>51</v>
      </c>
      <c r="E169" s="16">
        <v>910</v>
      </c>
      <c r="F169" s="16">
        <v>10</v>
      </c>
      <c r="G169" s="16">
        <v>0</v>
      </c>
      <c r="H169" s="16">
        <v>23</v>
      </c>
      <c r="I169" s="16">
        <v>83340</v>
      </c>
      <c r="J169" s="4">
        <v>0</v>
      </c>
      <c r="K169" s="4">
        <v>0</v>
      </c>
      <c r="L169" s="4">
        <v>0</v>
      </c>
      <c r="M169" s="120"/>
    </row>
    <row r="170" spans="1:13" s="18" customFormat="1" ht="19.5" x14ac:dyDescent="0.2">
      <c r="A170" s="159"/>
      <c r="B170" s="162"/>
      <c r="C170" s="123"/>
      <c r="D170" s="104" t="s">
        <v>52</v>
      </c>
      <c r="E170" s="16">
        <v>910</v>
      </c>
      <c r="F170" s="16">
        <v>10</v>
      </c>
      <c r="G170" s="16">
        <v>0</v>
      </c>
      <c r="H170" s="16">
        <v>23</v>
      </c>
      <c r="I170" s="16">
        <v>83340</v>
      </c>
      <c r="J170" s="4">
        <v>0</v>
      </c>
      <c r="K170" s="4">
        <v>0</v>
      </c>
      <c r="L170" s="4">
        <v>0</v>
      </c>
      <c r="M170" s="120"/>
    </row>
    <row r="171" spans="1:13" s="18" customFormat="1" x14ac:dyDescent="0.2">
      <c r="A171" s="160"/>
      <c r="B171" s="163"/>
      <c r="C171" s="123"/>
      <c r="D171" s="104" t="s">
        <v>153</v>
      </c>
      <c r="E171" s="16">
        <v>910</v>
      </c>
      <c r="F171" s="16">
        <v>10</v>
      </c>
      <c r="G171" s="16">
        <v>0</v>
      </c>
      <c r="H171" s="16">
        <v>23</v>
      </c>
      <c r="I171" s="16">
        <v>83340</v>
      </c>
      <c r="J171" s="4">
        <f>SUM(J167:J170)</f>
        <v>25000</v>
      </c>
      <c r="K171" s="4">
        <f>SUM(K167:K170)</f>
        <v>25000</v>
      </c>
      <c r="L171" s="4">
        <f>SUM(L167:L170)</f>
        <v>25000</v>
      </c>
      <c r="M171" s="120"/>
    </row>
    <row r="172" spans="1:13" s="18" customFormat="1" ht="30" customHeight="1" x14ac:dyDescent="0.2">
      <c r="A172" s="117" t="s">
        <v>72</v>
      </c>
      <c r="B172" s="118" t="s">
        <v>41</v>
      </c>
      <c r="C172" s="119" t="s">
        <v>73</v>
      </c>
      <c r="D172" s="104" t="s">
        <v>60</v>
      </c>
      <c r="E172" s="16">
        <v>910</v>
      </c>
      <c r="F172" s="16">
        <v>10</v>
      </c>
      <c r="G172" s="16">
        <v>0</v>
      </c>
      <c r="H172" s="16">
        <v>24</v>
      </c>
      <c r="I172" s="16"/>
      <c r="J172" s="4">
        <f>J177+J182</f>
        <v>294850</v>
      </c>
      <c r="K172" s="4">
        <f t="shared" ref="K172:L172" si="26">K177+K182</f>
        <v>294850</v>
      </c>
      <c r="L172" s="4">
        <f t="shared" si="26"/>
        <v>294850</v>
      </c>
      <c r="M172" s="120"/>
    </row>
    <row r="173" spans="1:13" s="18" customFormat="1" ht="29.25" x14ac:dyDescent="0.2">
      <c r="A173" s="117"/>
      <c r="B173" s="118"/>
      <c r="C173" s="119"/>
      <c r="D173" s="104" t="s">
        <v>50</v>
      </c>
      <c r="E173" s="16">
        <v>910</v>
      </c>
      <c r="F173" s="16">
        <v>10</v>
      </c>
      <c r="G173" s="16">
        <v>0</v>
      </c>
      <c r="H173" s="16">
        <v>24</v>
      </c>
      <c r="I173" s="16"/>
      <c r="J173" s="4">
        <f t="shared" ref="J173:L175" si="27">J178+J183</f>
        <v>0</v>
      </c>
      <c r="K173" s="4">
        <f t="shared" si="27"/>
        <v>0</v>
      </c>
      <c r="L173" s="4">
        <f t="shared" si="27"/>
        <v>0</v>
      </c>
      <c r="M173" s="120"/>
    </row>
    <row r="174" spans="1:13" s="18" customFormat="1" ht="29.25" x14ac:dyDescent="0.2">
      <c r="A174" s="117"/>
      <c r="B174" s="118"/>
      <c r="C174" s="119"/>
      <c r="D174" s="104" t="s">
        <v>51</v>
      </c>
      <c r="E174" s="16">
        <v>910</v>
      </c>
      <c r="F174" s="16">
        <v>10</v>
      </c>
      <c r="G174" s="16">
        <v>0</v>
      </c>
      <c r="H174" s="16">
        <v>24</v>
      </c>
      <c r="I174" s="16"/>
      <c r="J174" s="4">
        <f t="shared" si="27"/>
        <v>0</v>
      </c>
      <c r="K174" s="4">
        <f t="shared" si="27"/>
        <v>0</v>
      </c>
      <c r="L174" s="4">
        <f t="shared" si="27"/>
        <v>0</v>
      </c>
      <c r="M174" s="120"/>
    </row>
    <row r="175" spans="1:13" s="18" customFormat="1" ht="18" customHeight="1" x14ac:dyDescent="0.2">
      <c r="A175" s="117"/>
      <c r="B175" s="118"/>
      <c r="C175" s="119"/>
      <c r="D175" s="104" t="s">
        <v>52</v>
      </c>
      <c r="E175" s="16">
        <v>910</v>
      </c>
      <c r="F175" s="16">
        <v>10</v>
      </c>
      <c r="G175" s="16">
        <v>0</v>
      </c>
      <c r="H175" s="16">
        <v>24</v>
      </c>
      <c r="I175" s="16"/>
      <c r="J175" s="4">
        <f t="shared" si="27"/>
        <v>0</v>
      </c>
      <c r="K175" s="4">
        <f t="shared" si="27"/>
        <v>0</v>
      </c>
      <c r="L175" s="4">
        <f t="shared" si="27"/>
        <v>0</v>
      </c>
      <c r="M175" s="120"/>
    </row>
    <row r="176" spans="1:13" s="18" customFormat="1" ht="15" customHeight="1" x14ac:dyDescent="0.2">
      <c r="A176" s="117"/>
      <c r="B176" s="118"/>
      <c r="C176" s="119"/>
      <c r="D176" s="104" t="s">
        <v>153</v>
      </c>
      <c r="E176" s="16">
        <v>910</v>
      </c>
      <c r="F176" s="16">
        <v>10</v>
      </c>
      <c r="G176" s="16">
        <v>0</v>
      </c>
      <c r="H176" s="16">
        <v>24</v>
      </c>
      <c r="I176" s="29"/>
      <c r="J176" s="28">
        <f>SUM(J172:J175)</f>
        <v>294850</v>
      </c>
      <c r="K176" s="28">
        <f>SUM(K172:K175)</f>
        <v>294850</v>
      </c>
      <c r="L176" s="28">
        <f>SUM(L172:L175)</f>
        <v>294850</v>
      </c>
      <c r="M176" s="120"/>
    </row>
    <row r="177" spans="1:13" s="18" customFormat="1" ht="29.25" x14ac:dyDescent="0.2">
      <c r="A177" s="121" t="s">
        <v>18</v>
      </c>
      <c r="B177" s="122" t="s">
        <v>96</v>
      </c>
      <c r="C177" s="123" t="s">
        <v>73</v>
      </c>
      <c r="D177" s="104" t="s">
        <v>60</v>
      </c>
      <c r="E177" s="16">
        <v>910</v>
      </c>
      <c r="F177" s="16">
        <v>10</v>
      </c>
      <c r="G177" s="16">
        <v>0</v>
      </c>
      <c r="H177" s="16">
        <v>24</v>
      </c>
      <c r="I177" s="16">
        <v>81680</v>
      </c>
      <c r="J177" s="4">
        <v>244783</v>
      </c>
      <c r="K177" s="4">
        <v>244783</v>
      </c>
      <c r="L177" s="4">
        <v>244783</v>
      </c>
      <c r="M177" s="120"/>
    </row>
    <row r="178" spans="1:13" s="18" customFormat="1" ht="29.25" x14ac:dyDescent="0.2">
      <c r="A178" s="121"/>
      <c r="B178" s="122"/>
      <c r="C178" s="123"/>
      <c r="D178" s="104" t="s">
        <v>50</v>
      </c>
      <c r="E178" s="16">
        <v>910</v>
      </c>
      <c r="F178" s="16">
        <v>10</v>
      </c>
      <c r="G178" s="16">
        <v>0</v>
      </c>
      <c r="H178" s="16">
        <v>24</v>
      </c>
      <c r="I178" s="16">
        <v>81680</v>
      </c>
      <c r="J178" s="4">
        <v>0</v>
      </c>
      <c r="K178" s="4">
        <v>0</v>
      </c>
      <c r="L178" s="4">
        <v>0</v>
      </c>
      <c r="M178" s="120"/>
    </row>
    <row r="179" spans="1:13" s="18" customFormat="1" ht="29.25" x14ac:dyDescent="0.2">
      <c r="A179" s="121"/>
      <c r="B179" s="122"/>
      <c r="C179" s="123"/>
      <c r="D179" s="104" t="s">
        <v>51</v>
      </c>
      <c r="E179" s="16">
        <v>910</v>
      </c>
      <c r="F179" s="16">
        <v>10</v>
      </c>
      <c r="G179" s="16">
        <v>0</v>
      </c>
      <c r="H179" s="16">
        <v>24</v>
      </c>
      <c r="I179" s="16">
        <v>81680</v>
      </c>
      <c r="J179" s="4">
        <v>0</v>
      </c>
      <c r="K179" s="4">
        <v>0</v>
      </c>
      <c r="L179" s="4">
        <v>0</v>
      </c>
      <c r="M179" s="120"/>
    </row>
    <row r="180" spans="1:13" s="18" customFormat="1" ht="19.5" x14ac:dyDescent="0.2">
      <c r="A180" s="121"/>
      <c r="B180" s="122"/>
      <c r="C180" s="123"/>
      <c r="D180" s="104" t="s">
        <v>52</v>
      </c>
      <c r="E180" s="16">
        <v>910</v>
      </c>
      <c r="F180" s="16">
        <v>10</v>
      </c>
      <c r="G180" s="16">
        <v>0</v>
      </c>
      <c r="H180" s="16">
        <v>24</v>
      </c>
      <c r="I180" s="16">
        <v>81680</v>
      </c>
      <c r="J180" s="4">
        <v>0</v>
      </c>
      <c r="K180" s="4">
        <v>0</v>
      </c>
      <c r="L180" s="4">
        <v>0</v>
      </c>
      <c r="M180" s="120"/>
    </row>
    <row r="181" spans="1:13" s="18" customFormat="1" x14ac:dyDescent="0.2">
      <c r="A181" s="121"/>
      <c r="B181" s="122"/>
      <c r="C181" s="123"/>
      <c r="D181" s="104" t="s">
        <v>153</v>
      </c>
      <c r="E181" s="16">
        <v>910</v>
      </c>
      <c r="F181" s="16">
        <v>10</v>
      </c>
      <c r="G181" s="16">
        <v>0</v>
      </c>
      <c r="H181" s="16">
        <v>24</v>
      </c>
      <c r="I181" s="16">
        <v>81680</v>
      </c>
      <c r="J181" s="4">
        <f>SUM(J177:J180)</f>
        <v>244783</v>
      </c>
      <c r="K181" s="4">
        <f>SUM(K177:K180)</f>
        <v>244783</v>
      </c>
      <c r="L181" s="4">
        <f>SUM(L177:L180)</f>
        <v>244783</v>
      </c>
      <c r="M181" s="120"/>
    </row>
    <row r="182" spans="1:13" s="18" customFormat="1" ht="30" customHeight="1" x14ac:dyDescent="0.2">
      <c r="A182" s="121" t="s">
        <v>97</v>
      </c>
      <c r="B182" s="122" t="s">
        <v>42</v>
      </c>
      <c r="C182" s="123" t="s">
        <v>73</v>
      </c>
      <c r="D182" s="104" t="s">
        <v>60</v>
      </c>
      <c r="E182" s="16">
        <v>910</v>
      </c>
      <c r="F182" s="16">
        <v>10</v>
      </c>
      <c r="G182" s="16">
        <v>0</v>
      </c>
      <c r="H182" s="16">
        <v>24</v>
      </c>
      <c r="I182" s="16">
        <v>81740</v>
      </c>
      <c r="J182" s="4">
        <v>50067</v>
      </c>
      <c r="K182" s="4">
        <v>50067</v>
      </c>
      <c r="L182" s="4">
        <v>50067</v>
      </c>
      <c r="M182" s="120"/>
    </row>
    <row r="183" spans="1:13" s="18" customFormat="1" ht="29.25" x14ac:dyDescent="0.2">
      <c r="A183" s="121"/>
      <c r="B183" s="122"/>
      <c r="C183" s="123"/>
      <c r="D183" s="104" t="s">
        <v>50</v>
      </c>
      <c r="E183" s="16">
        <v>910</v>
      </c>
      <c r="F183" s="16">
        <v>10</v>
      </c>
      <c r="G183" s="16">
        <v>0</v>
      </c>
      <c r="H183" s="16">
        <v>24</v>
      </c>
      <c r="I183" s="16">
        <v>81740</v>
      </c>
      <c r="J183" s="4">
        <v>0</v>
      </c>
      <c r="K183" s="4">
        <v>0</v>
      </c>
      <c r="L183" s="4">
        <v>0</v>
      </c>
      <c r="M183" s="120"/>
    </row>
    <row r="184" spans="1:13" s="18" customFormat="1" ht="29.25" x14ac:dyDescent="0.2">
      <c r="A184" s="121"/>
      <c r="B184" s="122"/>
      <c r="C184" s="123"/>
      <c r="D184" s="104" t="s">
        <v>51</v>
      </c>
      <c r="E184" s="16">
        <v>910</v>
      </c>
      <c r="F184" s="16">
        <v>10</v>
      </c>
      <c r="G184" s="16">
        <v>0</v>
      </c>
      <c r="H184" s="16">
        <v>24</v>
      </c>
      <c r="I184" s="16">
        <v>81740</v>
      </c>
      <c r="J184" s="4">
        <v>0</v>
      </c>
      <c r="K184" s="4">
        <v>0</v>
      </c>
      <c r="L184" s="4">
        <v>0</v>
      </c>
      <c r="M184" s="120"/>
    </row>
    <row r="185" spans="1:13" s="18" customFormat="1" ht="19.5" x14ac:dyDescent="0.2">
      <c r="A185" s="121"/>
      <c r="B185" s="122"/>
      <c r="C185" s="123"/>
      <c r="D185" s="104" t="s">
        <v>52</v>
      </c>
      <c r="E185" s="16">
        <v>910</v>
      </c>
      <c r="F185" s="16">
        <v>10</v>
      </c>
      <c r="G185" s="16">
        <v>0</v>
      </c>
      <c r="H185" s="16">
        <v>24</v>
      </c>
      <c r="I185" s="16">
        <v>81740</v>
      </c>
      <c r="J185" s="4">
        <v>0</v>
      </c>
      <c r="K185" s="4">
        <v>0</v>
      </c>
      <c r="L185" s="4">
        <v>0</v>
      </c>
      <c r="M185" s="120"/>
    </row>
    <row r="186" spans="1:13" s="18" customFormat="1" ht="21.75" customHeight="1" x14ac:dyDescent="0.2">
      <c r="A186" s="121"/>
      <c r="B186" s="122"/>
      <c r="C186" s="123"/>
      <c r="D186" s="104" t="s">
        <v>153</v>
      </c>
      <c r="E186" s="16">
        <v>910</v>
      </c>
      <c r="F186" s="16">
        <v>10</v>
      </c>
      <c r="G186" s="16">
        <v>0</v>
      </c>
      <c r="H186" s="16">
        <v>24</v>
      </c>
      <c r="I186" s="16">
        <v>81740</v>
      </c>
      <c r="J186" s="4">
        <f>SUM(J182:J185)</f>
        <v>50067</v>
      </c>
      <c r="K186" s="4">
        <f>SUM(K182:K185)</f>
        <v>50067</v>
      </c>
      <c r="L186" s="4">
        <f>SUM(L182:L185)</f>
        <v>50067</v>
      </c>
      <c r="M186" s="120"/>
    </row>
    <row r="187" spans="1:13" s="18" customFormat="1" ht="30" customHeight="1" x14ac:dyDescent="0.2">
      <c r="A187" s="117" t="s">
        <v>39</v>
      </c>
      <c r="B187" s="118" t="s">
        <v>44</v>
      </c>
      <c r="C187" s="119" t="s">
        <v>73</v>
      </c>
      <c r="D187" s="104" t="s">
        <v>60</v>
      </c>
      <c r="E187" s="16">
        <v>910</v>
      </c>
      <c r="F187" s="16">
        <v>10</v>
      </c>
      <c r="G187" s="16">
        <v>0</v>
      </c>
      <c r="H187" s="16">
        <v>25</v>
      </c>
      <c r="I187" s="16"/>
      <c r="J187" s="4">
        <f>J192</f>
        <v>0</v>
      </c>
      <c r="K187" s="4">
        <f t="shared" ref="K187:L187" si="28">K192</f>
        <v>0</v>
      </c>
      <c r="L187" s="4">
        <f t="shared" si="28"/>
        <v>0</v>
      </c>
      <c r="M187" s="120"/>
    </row>
    <row r="188" spans="1:13" s="18" customFormat="1" ht="29.25" x14ac:dyDescent="0.2">
      <c r="A188" s="117"/>
      <c r="B188" s="118"/>
      <c r="C188" s="119"/>
      <c r="D188" s="104" t="s">
        <v>50</v>
      </c>
      <c r="E188" s="16">
        <v>910</v>
      </c>
      <c r="F188" s="16">
        <v>10</v>
      </c>
      <c r="G188" s="16">
        <v>0</v>
      </c>
      <c r="H188" s="16">
        <v>25</v>
      </c>
      <c r="I188" s="16"/>
      <c r="J188" s="4">
        <f t="shared" ref="J188:L188" si="29">J193</f>
        <v>0</v>
      </c>
      <c r="K188" s="4">
        <f t="shared" si="29"/>
        <v>0</v>
      </c>
      <c r="L188" s="4">
        <f t="shared" si="29"/>
        <v>0</v>
      </c>
      <c r="M188" s="120"/>
    </row>
    <row r="189" spans="1:13" s="18" customFormat="1" ht="29.25" x14ac:dyDescent="0.2">
      <c r="A189" s="117"/>
      <c r="B189" s="118"/>
      <c r="C189" s="119"/>
      <c r="D189" s="104" t="s">
        <v>51</v>
      </c>
      <c r="E189" s="16">
        <v>910</v>
      </c>
      <c r="F189" s="16">
        <v>10</v>
      </c>
      <c r="G189" s="16">
        <v>0</v>
      </c>
      <c r="H189" s="16">
        <v>25</v>
      </c>
      <c r="I189" s="16"/>
      <c r="J189" s="4">
        <f t="shared" ref="J189:L189" si="30">J194</f>
        <v>10948900</v>
      </c>
      <c r="K189" s="4">
        <f t="shared" si="30"/>
        <v>11073200</v>
      </c>
      <c r="L189" s="4">
        <f t="shared" si="30"/>
        <v>14351500</v>
      </c>
      <c r="M189" s="120"/>
    </row>
    <row r="190" spans="1:13" s="18" customFormat="1" ht="19.5" x14ac:dyDescent="0.2">
      <c r="A190" s="117"/>
      <c r="B190" s="118"/>
      <c r="C190" s="119"/>
      <c r="D190" s="104" t="s">
        <v>52</v>
      </c>
      <c r="E190" s="16">
        <v>910</v>
      </c>
      <c r="F190" s="16">
        <v>10</v>
      </c>
      <c r="G190" s="16">
        <v>0</v>
      </c>
      <c r="H190" s="16">
        <v>25</v>
      </c>
      <c r="I190" s="16"/>
      <c r="J190" s="4">
        <f t="shared" ref="J190:L190" si="31">J195</f>
        <v>0</v>
      </c>
      <c r="K190" s="4">
        <f t="shared" si="31"/>
        <v>0</v>
      </c>
      <c r="L190" s="4">
        <f t="shared" si="31"/>
        <v>0</v>
      </c>
      <c r="M190" s="120"/>
    </row>
    <row r="191" spans="1:13" s="18" customFormat="1" ht="24" customHeight="1" x14ac:dyDescent="0.2">
      <c r="A191" s="117"/>
      <c r="B191" s="118"/>
      <c r="C191" s="119"/>
      <c r="D191" s="104" t="s">
        <v>153</v>
      </c>
      <c r="E191" s="16">
        <v>910</v>
      </c>
      <c r="F191" s="16">
        <v>10</v>
      </c>
      <c r="G191" s="16">
        <v>0</v>
      </c>
      <c r="H191" s="16">
        <v>25</v>
      </c>
      <c r="I191" s="29"/>
      <c r="J191" s="28">
        <f>SUM(J187:J190)</f>
        <v>10948900</v>
      </c>
      <c r="K191" s="28">
        <f>SUM(K187:K190)</f>
        <v>11073200</v>
      </c>
      <c r="L191" s="28">
        <f>SUM(L187:L190)</f>
        <v>14351500</v>
      </c>
      <c r="M191" s="120"/>
    </row>
    <row r="192" spans="1:13" s="18" customFormat="1" ht="29.25" x14ac:dyDescent="0.2">
      <c r="A192" s="121" t="s">
        <v>19</v>
      </c>
      <c r="B192" s="146" t="s">
        <v>146</v>
      </c>
      <c r="C192" s="123" t="s">
        <v>73</v>
      </c>
      <c r="D192" s="104" t="s">
        <v>60</v>
      </c>
      <c r="E192" s="16">
        <v>910</v>
      </c>
      <c r="F192" s="16">
        <v>10</v>
      </c>
      <c r="G192" s="16">
        <v>0</v>
      </c>
      <c r="H192" s="16">
        <v>25</v>
      </c>
      <c r="I192" s="89" t="s">
        <v>238</v>
      </c>
      <c r="J192" s="4">
        <v>0</v>
      </c>
      <c r="K192" s="4">
        <v>0</v>
      </c>
      <c r="L192" s="4">
        <v>0</v>
      </c>
      <c r="M192" s="147"/>
    </row>
    <row r="193" spans="1:13" s="18" customFormat="1" ht="29.25" x14ac:dyDescent="0.2">
      <c r="A193" s="121"/>
      <c r="B193" s="146"/>
      <c r="C193" s="123"/>
      <c r="D193" s="104" t="s">
        <v>50</v>
      </c>
      <c r="E193" s="16">
        <v>910</v>
      </c>
      <c r="F193" s="16">
        <v>10</v>
      </c>
      <c r="G193" s="16">
        <v>0</v>
      </c>
      <c r="H193" s="16">
        <v>25</v>
      </c>
      <c r="I193" s="89" t="s">
        <v>238</v>
      </c>
      <c r="J193" s="4">
        <v>0</v>
      </c>
      <c r="K193" s="4">
        <v>0</v>
      </c>
      <c r="L193" s="4">
        <v>0</v>
      </c>
      <c r="M193" s="148"/>
    </row>
    <row r="194" spans="1:13" s="18" customFormat="1" ht="39" customHeight="1" x14ac:dyDescent="0.2">
      <c r="A194" s="121"/>
      <c r="B194" s="146"/>
      <c r="C194" s="123"/>
      <c r="D194" s="104" t="s">
        <v>51</v>
      </c>
      <c r="E194" s="16">
        <v>910</v>
      </c>
      <c r="F194" s="16">
        <v>10</v>
      </c>
      <c r="G194" s="16">
        <v>0</v>
      </c>
      <c r="H194" s="16">
        <v>25</v>
      </c>
      <c r="I194" s="89" t="s">
        <v>238</v>
      </c>
      <c r="J194" s="4">
        <v>10948900</v>
      </c>
      <c r="K194" s="4">
        <v>11073200</v>
      </c>
      <c r="L194" s="4">
        <v>14351500</v>
      </c>
      <c r="M194" s="148"/>
    </row>
    <row r="195" spans="1:13" s="18" customFormat="1" ht="24" customHeight="1" x14ac:dyDescent="0.2">
      <c r="A195" s="121"/>
      <c r="B195" s="146"/>
      <c r="C195" s="123"/>
      <c r="D195" s="104" t="s">
        <v>52</v>
      </c>
      <c r="E195" s="16">
        <v>910</v>
      </c>
      <c r="F195" s="16">
        <v>10</v>
      </c>
      <c r="G195" s="16">
        <v>0</v>
      </c>
      <c r="H195" s="16">
        <v>25</v>
      </c>
      <c r="I195" s="89" t="s">
        <v>238</v>
      </c>
      <c r="J195" s="4">
        <v>0</v>
      </c>
      <c r="K195" s="4">
        <v>0</v>
      </c>
      <c r="L195" s="4">
        <v>0</v>
      </c>
      <c r="M195" s="148"/>
    </row>
    <row r="196" spans="1:13" s="18" customFormat="1" x14ac:dyDescent="0.2">
      <c r="A196" s="121"/>
      <c r="B196" s="146"/>
      <c r="C196" s="123"/>
      <c r="D196" s="104" t="s">
        <v>153</v>
      </c>
      <c r="E196" s="16">
        <v>910</v>
      </c>
      <c r="F196" s="16">
        <v>10</v>
      </c>
      <c r="G196" s="16">
        <v>0</v>
      </c>
      <c r="H196" s="16">
        <v>25</v>
      </c>
      <c r="I196" s="89" t="s">
        <v>238</v>
      </c>
      <c r="J196" s="4">
        <f>SUM(J192:J195)</f>
        <v>10948900</v>
      </c>
      <c r="K196" s="4">
        <f>SUM(K192:K195)</f>
        <v>11073200</v>
      </c>
      <c r="L196" s="4">
        <f>SUM(L192:L195)</f>
        <v>14351500</v>
      </c>
      <c r="M196" s="149"/>
    </row>
    <row r="197" spans="1:13" s="18" customFormat="1" ht="30" customHeight="1" x14ac:dyDescent="0.2">
      <c r="A197" s="117" t="s">
        <v>40</v>
      </c>
      <c r="B197" s="118" t="s">
        <v>155</v>
      </c>
      <c r="C197" s="119" t="s">
        <v>73</v>
      </c>
      <c r="D197" s="104" t="s">
        <v>60</v>
      </c>
      <c r="E197" s="16">
        <v>910</v>
      </c>
      <c r="F197" s="16">
        <v>10</v>
      </c>
      <c r="G197" s="16">
        <v>0</v>
      </c>
      <c r="H197" s="16">
        <v>26</v>
      </c>
      <c r="I197" s="16"/>
      <c r="J197" s="4">
        <f>J202</f>
        <v>11348480</v>
      </c>
      <c r="K197" s="4">
        <f t="shared" ref="K197:L197" si="32">K202</f>
        <v>11348480</v>
      </c>
      <c r="L197" s="4">
        <f t="shared" si="32"/>
        <v>11348480</v>
      </c>
      <c r="M197" s="120"/>
    </row>
    <row r="198" spans="1:13" s="18" customFormat="1" ht="29.25" x14ac:dyDescent="0.2">
      <c r="A198" s="117"/>
      <c r="B198" s="118"/>
      <c r="C198" s="119"/>
      <c r="D198" s="104" t="s">
        <v>50</v>
      </c>
      <c r="E198" s="16">
        <v>910</v>
      </c>
      <c r="F198" s="16">
        <v>10</v>
      </c>
      <c r="G198" s="16">
        <v>0</v>
      </c>
      <c r="H198" s="16">
        <v>26</v>
      </c>
      <c r="I198" s="16"/>
      <c r="J198" s="4">
        <f t="shared" ref="J198:L198" si="33">J203</f>
        <v>0</v>
      </c>
      <c r="K198" s="4">
        <f t="shared" si="33"/>
        <v>0</v>
      </c>
      <c r="L198" s="4">
        <f t="shared" si="33"/>
        <v>0</v>
      </c>
      <c r="M198" s="120"/>
    </row>
    <row r="199" spans="1:13" s="18" customFormat="1" ht="29.25" x14ac:dyDescent="0.2">
      <c r="A199" s="117"/>
      <c r="B199" s="118"/>
      <c r="C199" s="119"/>
      <c r="D199" s="104" t="s">
        <v>51</v>
      </c>
      <c r="E199" s="16">
        <v>910</v>
      </c>
      <c r="F199" s="16">
        <v>10</v>
      </c>
      <c r="G199" s="16">
        <v>0</v>
      </c>
      <c r="H199" s="16">
        <v>26</v>
      </c>
      <c r="I199" s="16"/>
      <c r="J199" s="4">
        <f t="shared" ref="J199:L199" si="34">J204</f>
        <v>0</v>
      </c>
      <c r="K199" s="4">
        <f t="shared" si="34"/>
        <v>0</v>
      </c>
      <c r="L199" s="4">
        <f t="shared" si="34"/>
        <v>0</v>
      </c>
      <c r="M199" s="120"/>
    </row>
    <row r="200" spans="1:13" s="18" customFormat="1" ht="19.5" x14ac:dyDescent="0.2">
      <c r="A200" s="117"/>
      <c r="B200" s="118"/>
      <c r="C200" s="119"/>
      <c r="D200" s="104" t="s">
        <v>52</v>
      </c>
      <c r="E200" s="16">
        <v>910</v>
      </c>
      <c r="F200" s="16">
        <v>10</v>
      </c>
      <c r="G200" s="16">
        <v>0</v>
      </c>
      <c r="H200" s="16">
        <v>26</v>
      </c>
      <c r="I200" s="16"/>
      <c r="J200" s="4">
        <f t="shared" ref="J200:L200" si="35">J205</f>
        <v>0</v>
      </c>
      <c r="K200" s="4">
        <f t="shared" si="35"/>
        <v>0</v>
      </c>
      <c r="L200" s="4">
        <f t="shared" si="35"/>
        <v>0</v>
      </c>
      <c r="M200" s="120"/>
    </row>
    <row r="201" spans="1:13" s="18" customFormat="1" ht="17.25" customHeight="1" x14ac:dyDescent="0.2">
      <c r="A201" s="117"/>
      <c r="B201" s="118"/>
      <c r="C201" s="119"/>
      <c r="D201" s="104" t="s">
        <v>153</v>
      </c>
      <c r="E201" s="16">
        <v>910</v>
      </c>
      <c r="F201" s="16">
        <v>10</v>
      </c>
      <c r="G201" s="16">
        <v>0</v>
      </c>
      <c r="H201" s="16">
        <v>26</v>
      </c>
      <c r="I201" s="29"/>
      <c r="J201" s="28">
        <f>SUM(J197:J200)</f>
        <v>11348480</v>
      </c>
      <c r="K201" s="28">
        <f>SUM(K197:K200)</f>
        <v>11348480</v>
      </c>
      <c r="L201" s="28">
        <f>SUM(L197:L200)</f>
        <v>11348480</v>
      </c>
      <c r="M201" s="120"/>
    </row>
    <row r="202" spans="1:13" s="18" customFormat="1" ht="30" customHeight="1" x14ac:dyDescent="0.2">
      <c r="A202" s="150" t="s">
        <v>20</v>
      </c>
      <c r="B202" s="122" t="s">
        <v>98</v>
      </c>
      <c r="C202" s="123" t="s">
        <v>73</v>
      </c>
      <c r="D202" s="104" t="s">
        <v>60</v>
      </c>
      <c r="E202" s="16">
        <v>910</v>
      </c>
      <c r="F202" s="16">
        <v>10</v>
      </c>
      <c r="G202" s="16">
        <v>0</v>
      </c>
      <c r="H202" s="16">
        <v>26</v>
      </c>
      <c r="I202" s="16">
        <v>81630</v>
      </c>
      <c r="J202" s="4">
        <v>11348480</v>
      </c>
      <c r="K202" s="4">
        <v>11348480</v>
      </c>
      <c r="L202" s="4">
        <v>11348480</v>
      </c>
      <c r="M202" s="120"/>
    </row>
    <row r="203" spans="1:13" s="18" customFormat="1" ht="29.25" x14ac:dyDescent="0.2">
      <c r="A203" s="121"/>
      <c r="B203" s="122"/>
      <c r="C203" s="123"/>
      <c r="D203" s="104" t="s">
        <v>50</v>
      </c>
      <c r="E203" s="16">
        <v>910</v>
      </c>
      <c r="F203" s="16">
        <v>10</v>
      </c>
      <c r="G203" s="16">
        <v>0</v>
      </c>
      <c r="H203" s="16">
        <v>26</v>
      </c>
      <c r="I203" s="16">
        <v>81630</v>
      </c>
      <c r="J203" s="4">
        <v>0</v>
      </c>
      <c r="K203" s="4">
        <v>0</v>
      </c>
      <c r="L203" s="4">
        <v>0</v>
      </c>
      <c r="M203" s="120"/>
    </row>
    <row r="204" spans="1:13" s="18" customFormat="1" ht="29.25" x14ac:dyDescent="0.2">
      <c r="A204" s="121"/>
      <c r="B204" s="122"/>
      <c r="C204" s="123"/>
      <c r="D204" s="104" t="s">
        <v>51</v>
      </c>
      <c r="E204" s="16">
        <v>910</v>
      </c>
      <c r="F204" s="16">
        <v>10</v>
      </c>
      <c r="G204" s="16">
        <v>0</v>
      </c>
      <c r="H204" s="16">
        <v>26</v>
      </c>
      <c r="I204" s="16">
        <v>81630</v>
      </c>
      <c r="J204" s="4">
        <v>0</v>
      </c>
      <c r="K204" s="4">
        <v>0</v>
      </c>
      <c r="L204" s="4">
        <v>0</v>
      </c>
      <c r="M204" s="120"/>
    </row>
    <row r="205" spans="1:13" s="18" customFormat="1" ht="19.5" x14ac:dyDescent="0.2">
      <c r="A205" s="121"/>
      <c r="B205" s="122"/>
      <c r="C205" s="123"/>
      <c r="D205" s="104" t="s">
        <v>52</v>
      </c>
      <c r="E205" s="16">
        <v>910</v>
      </c>
      <c r="F205" s="16">
        <v>10</v>
      </c>
      <c r="G205" s="16">
        <v>0</v>
      </c>
      <c r="H205" s="16">
        <v>26</v>
      </c>
      <c r="I205" s="16">
        <v>81630</v>
      </c>
      <c r="J205" s="4">
        <v>0</v>
      </c>
      <c r="K205" s="4">
        <v>0</v>
      </c>
      <c r="L205" s="4">
        <v>0</v>
      </c>
      <c r="M205" s="120"/>
    </row>
    <row r="206" spans="1:13" s="18" customFormat="1" x14ac:dyDescent="0.2">
      <c r="A206" s="121"/>
      <c r="B206" s="122"/>
      <c r="C206" s="123"/>
      <c r="D206" s="104" t="s">
        <v>153</v>
      </c>
      <c r="E206" s="16">
        <v>910</v>
      </c>
      <c r="F206" s="16">
        <v>10</v>
      </c>
      <c r="G206" s="16">
        <v>0</v>
      </c>
      <c r="H206" s="16">
        <v>26</v>
      </c>
      <c r="I206" s="16">
        <v>81630</v>
      </c>
      <c r="J206" s="4">
        <f>SUM(J202:J205)</f>
        <v>11348480</v>
      </c>
      <c r="K206" s="4">
        <f>SUM(K202:K205)</f>
        <v>11348480</v>
      </c>
      <c r="L206" s="4">
        <f>SUM(L202:L205)</f>
        <v>11348480</v>
      </c>
      <c r="M206" s="120"/>
    </row>
    <row r="207" spans="1:13" s="18" customFormat="1" ht="29.25" x14ac:dyDescent="0.2">
      <c r="A207" s="151" t="s">
        <v>43</v>
      </c>
      <c r="B207" s="118" t="s">
        <v>99</v>
      </c>
      <c r="C207" s="119" t="s">
        <v>73</v>
      </c>
      <c r="D207" s="104" t="s">
        <v>60</v>
      </c>
      <c r="E207" s="29">
        <v>910</v>
      </c>
      <c r="F207" s="29">
        <v>10</v>
      </c>
      <c r="G207" s="29">
        <v>0</v>
      </c>
      <c r="H207" s="29">
        <v>27</v>
      </c>
      <c r="I207" s="29"/>
      <c r="J207" s="28">
        <f t="shared" ref="J207:L210" si="36">J212</f>
        <v>0</v>
      </c>
      <c r="K207" s="28">
        <f t="shared" si="36"/>
        <v>0</v>
      </c>
      <c r="L207" s="28">
        <f t="shared" si="36"/>
        <v>0</v>
      </c>
      <c r="M207" s="184"/>
    </row>
    <row r="208" spans="1:13" s="18" customFormat="1" ht="29.25" x14ac:dyDescent="0.2">
      <c r="A208" s="117"/>
      <c r="B208" s="118"/>
      <c r="C208" s="119"/>
      <c r="D208" s="104" t="s">
        <v>50</v>
      </c>
      <c r="E208" s="29">
        <v>910</v>
      </c>
      <c r="F208" s="29">
        <v>10</v>
      </c>
      <c r="G208" s="29">
        <v>0</v>
      </c>
      <c r="H208" s="29">
        <v>27</v>
      </c>
      <c r="I208" s="29"/>
      <c r="J208" s="28">
        <f t="shared" si="36"/>
        <v>0</v>
      </c>
      <c r="K208" s="28">
        <f t="shared" si="36"/>
        <v>0</v>
      </c>
      <c r="L208" s="28">
        <f t="shared" si="36"/>
        <v>0</v>
      </c>
      <c r="M208" s="184"/>
    </row>
    <row r="209" spans="1:13" s="18" customFormat="1" ht="29.25" x14ac:dyDescent="0.2">
      <c r="A209" s="117"/>
      <c r="B209" s="118"/>
      <c r="C209" s="119"/>
      <c r="D209" s="104" t="s">
        <v>51</v>
      </c>
      <c r="E209" s="29">
        <v>910</v>
      </c>
      <c r="F209" s="29">
        <v>10</v>
      </c>
      <c r="G209" s="29">
        <v>0</v>
      </c>
      <c r="H209" s="29">
        <v>27</v>
      </c>
      <c r="I209" s="29"/>
      <c r="J209" s="4">
        <f t="shared" si="36"/>
        <v>42000</v>
      </c>
      <c r="K209" s="28">
        <f t="shared" si="36"/>
        <v>42000</v>
      </c>
      <c r="L209" s="28">
        <f t="shared" si="36"/>
        <v>42000</v>
      </c>
      <c r="M209" s="184"/>
    </row>
    <row r="210" spans="1:13" s="18" customFormat="1" ht="19.5" x14ac:dyDescent="0.2">
      <c r="A210" s="117"/>
      <c r="B210" s="118"/>
      <c r="C210" s="119"/>
      <c r="D210" s="104" t="s">
        <v>52</v>
      </c>
      <c r="E210" s="29">
        <v>910</v>
      </c>
      <c r="F210" s="29">
        <v>10</v>
      </c>
      <c r="G210" s="29">
        <v>0</v>
      </c>
      <c r="H210" s="29">
        <v>27</v>
      </c>
      <c r="I210" s="29"/>
      <c r="J210" s="28">
        <f t="shared" si="36"/>
        <v>0</v>
      </c>
      <c r="K210" s="28">
        <f t="shared" si="36"/>
        <v>0</v>
      </c>
      <c r="L210" s="28">
        <f t="shared" si="36"/>
        <v>0</v>
      </c>
      <c r="M210" s="184"/>
    </row>
    <row r="211" spans="1:13" s="18" customFormat="1" ht="14.25" x14ac:dyDescent="0.2">
      <c r="A211" s="117"/>
      <c r="B211" s="118"/>
      <c r="C211" s="119"/>
      <c r="D211" s="104" t="s">
        <v>153</v>
      </c>
      <c r="E211" s="29">
        <v>910</v>
      </c>
      <c r="F211" s="29">
        <v>10</v>
      </c>
      <c r="G211" s="29">
        <v>0</v>
      </c>
      <c r="H211" s="29">
        <v>27</v>
      </c>
      <c r="I211" s="29"/>
      <c r="J211" s="28">
        <f>SUM(J207:J210)</f>
        <v>42000</v>
      </c>
      <c r="K211" s="28">
        <f>SUM(K207:K210)</f>
        <v>42000</v>
      </c>
      <c r="L211" s="28">
        <f>SUM(L207:L210)</f>
        <v>42000</v>
      </c>
      <c r="M211" s="184"/>
    </row>
    <row r="212" spans="1:13" s="18" customFormat="1" ht="29.25" x14ac:dyDescent="0.2">
      <c r="A212" s="150" t="s">
        <v>21</v>
      </c>
      <c r="B212" s="122" t="s">
        <v>100</v>
      </c>
      <c r="C212" s="123" t="s">
        <v>73</v>
      </c>
      <c r="D212" s="104" t="s">
        <v>60</v>
      </c>
      <c r="E212" s="16">
        <v>910</v>
      </c>
      <c r="F212" s="16">
        <v>10</v>
      </c>
      <c r="G212" s="16">
        <v>0</v>
      </c>
      <c r="H212" s="29">
        <v>27</v>
      </c>
      <c r="I212" s="16">
        <v>84330</v>
      </c>
      <c r="J212" s="4">
        <v>0</v>
      </c>
      <c r="K212" s="4">
        <v>0</v>
      </c>
      <c r="L212" s="4">
        <v>0</v>
      </c>
      <c r="M212" s="120"/>
    </row>
    <row r="213" spans="1:13" s="18" customFormat="1" ht="29.25" x14ac:dyDescent="0.2">
      <c r="A213" s="121"/>
      <c r="B213" s="122"/>
      <c r="C213" s="123"/>
      <c r="D213" s="104" t="s">
        <v>50</v>
      </c>
      <c r="E213" s="16">
        <v>910</v>
      </c>
      <c r="F213" s="16">
        <v>10</v>
      </c>
      <c r="G213" s="16">
        <v>0</v>
      </c>
      <c r="H213" s="29">
        <v>27</v>
      </c>
      <c r="I213" s="16">
        <v>84330</v>
      </c>
      <c r="J213" s="4">
        <v>0</v>
      </c>
      <c r="K213" s="4">
        <v>0</v>
      </c>
      <c r="L213" s="4">
        <v>0</v>
      </c>
      <c r="M213" s="120"/>
    </row>
    <row r="214" spans="1:13" s="18" customFormat="1" ht="29.25" x14ac:dyDescent="0.2">
      <c r="A214" s="121"/>
      <c r="B214" s="122"/>
      <c r="C214" s="123"/>
      <c r="D214" s="104" t="s">
        <v>51</v>
      </c>
      <c r="E214" s="16">
        <v>910</v>
      </c>
      <c r="F214" s="16">
        <v>10</v>
      </c>
      <c r="G214" s="16">
        <v>0</v>
      </c>
      <c r="H214" s="29">
        <v>27</v>
      </c>
      <c r="I214" s="16">
        <v>84330</v>
      </c>
      <c r="J214" s="4">
        <v>42000</v>
      </c>
      <c r="K214" s="4">
        <v>42000</v>
      </c>
      <c r="L214" s="4">
        <v>42000</v>
      </c>
      <c r="M214" s="120"/>
    </row>
    <row r="215" spans="1:13" s="18" customFormat="1" ht="19.5" x14ac:dyDescent="0.2">
      <c r="A215" s="121"/>
      <c r="B215" s="122"/>
      <c r="C215" s="123"/>
      <c r="D215" s="104" t="s">
        <v>52</v>
      </c>
      <c r="E215" s="16">
        <v>910</v>
      </c>
      <c r="F215" s="16">
        <v>10</v>
      </c>
      <c r="G215" s="16">
        <v>0</v>
      </c>
      <c r="H215" s="29">
        <v>27</v>
      </c>
      <c r="I215" s="16">
        <v>84330</v>
      </c>
      <c r="J215" s="4">
        <v>0</v>
      </c>
      <c r="K215" s="4">
        <v>0</v>
      </c>
      <c r="L215" s="4">
        <v>0</v>
      </c>
      <c r="M215" s="120"/>
    </row>
    <row r="216" spans="1:13" s="18" customFormat="1" x14ac:dyDescent="0.2">
      <c r="A216" s="121"/>
      <c r="B216" s="122"/>
      <c r="C216" s="123"/>
      <c r="D216" s="104" t="s">
        <v>153</v>
      </c>
      <c r="E216" s="16">
        <v>910</v>
      </c>
      <c r="F216" s="16">
        <v>10</v>
      </c>
      <c r="G216" s="16">
        <v>0</v>
      </c>
      <c r="H216" s="29">
        <v>27</v>
      </c>
      <c r="I216" s="16">
        <v>84330</v>
      </c>
      <c r="J216" s="4">
        <f>SUM(J212:J215)</f>
        <v>42000</v>
      </c>
      <c r="K216" s="4">
        <f>SUM(K212:K215)</f>
        <v>42000</v>
      </c>
      <c r="L216" s="4">
        <f>SUM(L212:L215)</f>
        <v>42000</v>
      </c>
      <c r="M216" s="120"/>
    </row>
    <row r="217" spans="1:13" s="18" customFormat="1" ht="30" customHeight="1" x14ac:dyDescent="0.2">
      <c r="A217" s="117" t="s">
        <v>77</v>
      </c>
      <c r="B217" s="118" t="s">
        <v>101</v>
      </c>
      <c r="C217" s="119" t="s">
        <v>73</v>
      </c>
      <c r="D217" s="104" t="s">
        <v>60</v>
      </c>
      <c r="E217" s="16">
        <v>910</v>
      </c>
      <c r="F217" s="16">
        <v>10</v>
      </c>
      <c r="G217" s="16">
        <v>0</v>
      </c>
      <c r="H217" s="16">
        <v>31</v>
      </c>
      <c r="I217" s="16"/>
      <c r="J217" s="4">
        <f t="shared" ref="J217:L220" si="37">J222+J227+J232+J237+J242</f>
        <v>53042023.649999999</v>
      </c>
      <c r="K217" s="4">
        <f t="shared" si="37"/>
        <v>53042023.649999999</v>
      </c>
      <c r="L217" s="4">
        <f t="shared" si="37"/>
        <v>45336160.649999999</v>
      </c>
      <c r="M217" s="120"/>
    </row>
    <row r="218" spans="1:13" s="18" customFormat="1" ht="29.25" x14ac:dyDescent="0.2">
      <c r="A218" s="117"/>
      <c r="B218" s="118"/>
      <c r="C218" s="119"/>
      <c r="D218" s="104" t="s">
        <v>50</v>
      </c>
      <c r="E218" s="16">
        <v>910</v>
      </c>
      <c r="F218" s="16">
        <v>10</v>
      </c>
      <c r="G218" s="16">
        <v>0</v>
      </c>
      <c r="H218" s="16">
        <v>31</v>
      </c>
      <c r="I218" s="16"/>
      <c r="J218" s="4">
        <f t="shared" si="37"/>
        <v>8432800</v>
      </c>
      <c r="K218" s="4">
        <f t="shared" si="37"/>
        <v>8713700</v>
      </c>
      <c r="L218" s="4">
        <f t="shared" si="37"/>
        <v>9005800</v>
      </c>
      <c r="M218" s="120"/>
    </row>
    <row r="219" spans="1:13" s="18" customFormat="1" ht="29.25" x14ac:dyDescent="0.2">
      <c r="A219" s="117"/>
      <c r="B219" s="118"/>
      <c r="C219" s="119"/>
      <c r="D219" s="104" t="s">
        <v>51</v>
      </c>
      <c r="E219" s="16">
        <v>910</v>
      </c>
      <c r="F219" s="16">
        <v>10</v>
      </c>
      <c r="G219" s="16">
        <v>0</v>
      </c>
      <c r="H219" s="16">
        <v>31</v>
      </c>
      <c r="I219" s="16"/>
      <c r="J219" s="4">
        <f t="shared" si="37"/>
        <v>0</v>
      </c>
      <c r="K219" s="4">
        <f t="shared" si="37"/>
        <v>0</v>
      </c>
      <c r="L219" s="4">
        <f t="shared" si="37"/>
        <v>0</v>
      </c>
      <c r="M219" s="120"/>
    </row>
    <row r="220" spans="1:13" s="18" customFormat="1" ht="19.5" x14ac:dyDescent="0.2">
      <c r="A220" s="117"/>
      <c r="B220" s="118"/>
      <c r="C220" s="119"/>
      <c r="D220" s="104" t="s">
        <v>52</v>
      </c>
      <c r="E220" s="16">
        <v>910</v>
      </c>
      <c r="F220" s="16">
        <v>10</v>
      </c>
      <c r="G220" s="16">
        <v>0</v>
      </c>
      <c r="H220" s="16">
        <v>31</v>
      </c>
      <c r="I220" s="16"/>
      <c r="J220" s="4">
        <f t="shared" si="37"/>
        <v>0</v>
      </c>
      <c r="K220" s="4">
        <f t="shared" si="37"/>
        <v>0</v>
      </c>
      <c r="L220" s="4">
        <f t="shared" si="37"/>
        <v>0</v>
      </c>
      <c r="M220" s="120"/>
    </row>
    <row r="221" spans="1:13" s="18" customFormat="1" ht="18" customHeight="1" x14ac:dyDescent="0.2">
      <c r="A221" s="117"/>
      <c r="B221" s="118"/>
      <c r="C221" s="119"/>
      <c r="D221" s="104" t="s">
        <v>153</v>
      </c>
      <c r="E221" s="16">
        <v>910</v>
      </c>
      <c r="F221" s="16">
        <v>10</v>
      </c>
      <c r="G221" s="16">
        <v>0</v>
      </c>
      <c r="H221" s="16">
        <v>31</v>
      </c>
      <c r="I221" s="29"/>
      <c r="J221" s="28">
        <f>SUM(J217:J220)</f>
        <v>61474823.649999999</v>
      </c>
      <c r="K221" s="28">
        <f>SUM(K217:K220)</f>
        <v>61755723.649999999</v>
      </c>
      <c r="L221" s="28">
        <f>SUM(L217:L220)</f>
        <v>54341960.649999999</v>
      </c>
      <c r="M221" s="120"/>
    </row>
    <row r="222" spans="1:13" s="18" customFormat="1" ht="30" customHeight="1" x14ac:dyDescent="0.2">
      <c r="A222" s="150" t="s">
        <v>71</v>
      </c>
      <c r="B222" s="122" t="s">
        <v>102</v>
      </c>
      <c r="C222" s="123" t="s">
        <v>73</v>
      </c>
      <c r="D222" s="104" t="s">
        <v>60</v>
      </c>
      <c r="E222" s="16">
        <v>910</v>
      </c>
      <c r="F222" s="16">
        <v>10</v>
      </c>
      <c r="G222" s="16">
        <v>0</v>
      </c>
      <c r="H222" s="16">
        <v>31</v>
      </c>
      <c r="I222" s="16">
        <v>16710</v>
      </c>
      <c r="J222" s="4">
        <v>0</v>
      </c>
      <c r="K222" s="4">
        <v>0</v>
      </c>
      <c r="L222" s="4">
        <v>0</v>
      </c>
      <c r="M222" s="120"/>
    </row>
    <row r="223" spans="1:13" s="18" customFormat="1" ht="29.25" x14ac:dyDescent="0.2">
      <c r="A223" s="121"/>
      <c r="B223" s="122"/>
      <c r="C223" s="123"/>
      <c r="D223" s="104" t="s">
        <v>50</v>
      </c>
      <c r="E223" s="16">
        <v>910</v>
      </c>
      <c r="F223" s="16">
        <v>10</v>
      </c>
      <c r="G223" s="16">
        <v>0</v>
      </c>
      <c r="H223" s="16">
        <v>31</v>
      </c>
      <c r="I223" s="16">
        <v>16710</v>
      </c>
      <c r="J223" s="4">
        <v>59600</v>
      </c>
      <c r="K223" s="4">
        <v>59600</v>
      </c>
      <c r="L223" s="4">
        <v>59600</v>
      </c>
      <c r="M223" s="120"/>
    </row>
    <row r="224" spans="1:13" s="18" customFormat="1" ht="29.25" x14ac:dyDescent="0.2">
      <c r="A224" s="121"/>
      <c r="B224" s="122"/>
      <c r="C224" s="123"/>
      <c r="D224" s="104" t="s">
        <v>51</v>
      </c>
      <c r="E224" s="16">
        <v>910</v>
      </c>
      <c r="F224" s="16">
        <v>10</v>
      </c>
      <c r="G224" s="16">
        <v>0</v>
      </c>
      <c r="H224" s="16">
        <v>31</v>
      </c>
      <c r="I224" s="16">
        <v>16710</v>
      </c>
      <c r="J224" s="4">
        <v>0</v>
      </c>
      <c r="K224" s="4">
        <v>0</v>
      </c>
      <c r="L224" s="4">
        <v>0</v>
      </c>
      <c r="M224" s="120"/>
    </row>
    <row r="225" spans="1:13" s="18" customFormat="1" ht="19.5" x14ac:dyDescent="0.2">
      <c r="A225" s="121"/>
      <c r="B225" s="122"/>
      <c r="C225" s="123"/>
      <c r="D225" s="104" t="s">
        <v>52</v>
      </c>
      <c r="E225" s="16">
        <v>910</v>
      </c>
      <c r="F225" s="16">
        <v>10</v>
      </c>
      <c r="G225" s="16">
        <v>0</v>
      </c>
      <c r="H225" s="16">
        <v>31</v>
      </c>
      <c r="I225" s="16">
        <v>16710</v>
      </c>
      <c r="J225" s="4">
        <v>0</v>
      </c>
      <c r="K225" s="4">
        <v>0</v>
      </c>
      <c r="L225" s="4">
        <v>0</v>
      </c>
      <c r="M225" s="120"/>
    </row>
    <row r="226" spans="1:13" s="18" customFormat="1" x14ac:dyDescent="0.2">
      <c r="A226" s="121"/>
      <c r="B226" s="122"/>
      <c r="C226" s="123"/>
      <c r="D226" s="104" t="s">
        <v>153</v>
      </c>
      <c r="E226" s="16">
        <v>910</v>
      </c>
      <c r="F226" s="16">
        <v>10</v>
      </c>
      <c r="G226" s="16">
        <v>0</v>
      </c>
      <c r="H226" s="16">
        <v>31</v>
      </c>
      <c r="I226" s="16">
        <v>16710</v>
      </c>
      <c r="J226" s="4">
        <f>SUM(J222:J225)</f>
        <v>59600</v>
      </c>
      <c r="K226" s="4">
        <f>SUM(K222:K225)</f>
        <v>59600</v>
      </c>
      <c r="L226" s="4">
        <f>SUM(L222:L225)</f>
        <v>59600</v>
      </c>
      <c r="M226" s="120"/>
    </row>
    <row r="227" spans="1:13" s="18" customFormat="1" ht="30" customHeight="1" x14ac:dyDescent="0.2">
      <c r="A227" s="121" t="s">
        <v>243</v>
      </c>
      <c r="B227" s="122" t="s">
        <v>103</v>
      </c>
      <c r="C227" s="123" t="s">
        <v>73</v>
      </c>
      <c r="D227" s="104" t="s">
        <v>60</v>
      </c>
      <c r="E227" s="16">
        <v>910</v>
      </c>
      <c r="F227" s="16">
        <v>10</v>
      </c>
      <c r="G227" s="16">
        <v>0</v>
      </c>
      <c r="H227" s="16">
        <v>31</v>
      </c>
      <c r="I227" s="16">
        <v>16721</v>
      </c>
      <c r="J227" s="4">
        <v>0</v>
      </c>
      <c r="K227" s="4">
        <v>0</v>
      </c>
      <c r="L227" s="4">
        <v>0</v>
      </c>
      <c r="M227" s="120"/>
    </row>
    <row r="228" spans="1:13" s="18" customFormat="1" ht="29.25" x14ac:dyDescent="0.2">
      <c r="A228" s="121"/>
      <c r="B228" s="122"/>
      <c r="C228" s="123"/>
      <c r="D228" s="104" t="s">
        <v>50</v>
      </c>
      <c r="E228" s="16">
        <v>910</v>
      </c>
      <c r="F228" s="16">
        <v>10</v>
      </c>
      <c r="G228" s="16">
        <v>0</v>
      </c>
      <c r="H228" s="16">
        <v>31</v>
      </c>
      <c r="I228" s="16">
        <v>16721</v>
      </c>
      <c r="J228" s="4">
        <v>1282614</v>
      </c>
      <c r="K228" s="4">
        <v>1282614</v>
      </c>
      <c r="L228" s="4">
        <v>1282614</v>
      </c>
      <c r="M228" s="120"/>
    </row>
    <row r="229" spans="1:13" s="18" customFormat="1" ht="29.25" x14ac:dyDescent="0.2">
      <c r="A229" s="121"/>
      <c r="B229" s="122"/>
      <c r="C229" s="123"/>
      <c r="D229" s="104" t="s">
        <v>51</v>
      </c>
      <c r="E229" s="16">
        <v>910</v>
      </c>
      <c r="F229" s="16">
        <v>10</v>
      </c>
      <c r="G229" s="16">
        <v>0</v>
      </c>
      <c r="H229" s="16">
        <v>31</v>
      </c>
      <c r="I229" s="16">
        <v>16721</v>
      </c>
      <c r="J229" s="4">
        <v>0</v>
      </c>
      <c r="K229" s="4">
        <v>0</v>
      </c>
      <c r="L229" s="4">
        <v>0</v>
      </c>
      <c r="M229" s="120"/>
    </row>
    <row r="230" spans="1:13" s="18" customFormat="1" ht="19.5" x14ac:dyDescent="0.2">
      <c r="A230" s="121"/>
      <c r="B230" s="122"/>
      <c r="C230" s="123"/>
      <c r="D230" s="104" t="s">
        <v>52</v>
      </c>
      <c r="E230" s="16">
        <v>910</v>
      </c>
      <c r="F230" s="16">
        <v>10</v>
      </c>
      <c r="G230" s="16">
        <v>0</v>
      </c>
      <c r="H230" s="16">
        <v>31</v>
      </c>
      <c r="I230" s="16">
        <v>16721</v>
      </c>
      <c r="J230" s="4">
        <v>0</v>
      </c>
      <c r="K230" s="4">
        <v>0</v>
      </c>
      <c r="L230" s="4">
        <v>0</v>
      </c>
      <c r="M230" s="120"/>
    </row>
    <row r="231" spans="1:13" s="18" customFormat="1" x14ac:dyDescent="0.2">
      <c r="A231" s="121"/>
      <c r="B231" s="122"/>
      <c r="C231" s="123"/>
      <c r="D231" s="104" t="s">
        <v>153</v>
      </c>
      <c r="E231" s="16">
        <v>910</v>
      </c>
      <c r="F231" s="16">
        <v>10</v>
      </c>
      <c r="G231" s="16">
        <v>0</v>
      </c>
      <c r="H231" s="16">
        <v>31</v>
      </c>
      <c r="I231" s="16">
        <v>16721</v>
      </c>
      <c r="J231" s="4">
        <f>SUM(J227:J230)</f>
        <v>1282614</v>
      </c>
      <c r="K231" s="4">
        <f>SUM(K227:K230)</f>
        <v>1282614</v>
      </c>
      <c r="L231" s="4">
        <f>SUM(L227:L230)</f>
        <v>1282614</v>
      </c>
      <c r="M231" s="120"/>
    </row>
    <row r="232" spans="1:13" s="18" customFormat="1" ht="30" customHeight="1" x14ac:dyDescent="0.2">
      <c r="A232" s="121" t="s">
        <v>244</v>
      </c>
      <c r="B232" s="122" t="s">
        <v>104</v>
      </c>
      <c r="C232" s="123" t="s">
        <v>73</v>
      </c>
      <c r="D232" s="104" t="s">
        <v>60</v>
      </c>
      <c r="E232" s="16">
        <v>910</v>
      </c>
      <c r="F232" s="16">
        <v>10</v>
      </c>
      <c r="G232" s="16">
        <v>0</v>
      </c>
      <c r="H232" s="16">
        <v>31</v>
      </c>
      <c r="I232" s="16">
        <v>16722</v>
      </c>
      <c r="J232" s="4">
        <v>0</v>
      </c>
      <c r="K232" s="4">
        <v>0</v>
      </c>
      <c r="L232" s="4">
        <v>0</v>
      </c>
      <c r="M232" s="120"/>
    </row>
    <row r="233" spans="1:13" s="18" customFormat="1" ht="29.25" x14ac:dyDescent="0.2">
      <c r="A233" s="121"/>
      <c r="B233" s="122"/>
      <c r="C233" s="123"/>
      <c r="D233" s="104" t="s">
        <v>50</v>
      </c>
      <c r="E233" s="16">
        <v>910</v>
      </c>
      <c r="F233" s="16">
        <v>10</v>
      </c>
      <c r="G233" s="16">
        <v>0</v>
      </c>
      <c r="H233" s="16">
        <v>31</v>
      </c>
      <c r="I233" s="16">
        <v>16722</v>
      </c>
      <c r="J233" s="4">
        <v>43000</v>
      </c>
      <c r="K233" s="4">
        <v>43000</v>
      </c>
      <c r="L233" s="4">
        <v>43000</v>
      </c>
      <c r="M233" s="120"/>
    </row>
    <row r="234" spans="1:13" s="18" customFormat="1" ht="29.25" x14ac:dyDescent="0.2">
      <c r="A234" s="121"/>
      <c r="B234" s="122"/>
      <c r="C234" s="123"/>
      <c r="D234" s="104" t="s">
        <v>51</v>
      </c>
      <c r="E234" s="16">
        <v>910</v>
      </c>
      <c r="F234" s="16">
        <v>10</v>
      </c>
      <c r="G234" s="16">
        <v>0</v>
      </c>
      <c r="H234" s="16">
        <v>31</v>
      </c>
      <c r="I234" s="16">
        <v>16722</v>
      </c>
      <c r="J234" s="4">
        <v>0</v>
      </c>
      <c r="K234" s="4">
        <v>0</v>
      </c>
      <c r="L234" s="4">
        <v>0</v>
      </c>
      <c r="M234" s="120"/>
    </row>
    <row r="235" spans="1:13" s="18" customFormat="1" ht="19.5" x14ac:dyDescent="0.2">
      <c r="A235" s="121"/>
      <c r="B235" s="122"/>
      <c r="C235" s="123"/>
      <c r="D235" s="104" t="s">
        <v>52</v>
      </c>
      <c r="E235" s="16">
        <v>910</v>
      </c>
      <c r="F235" s="16">
        <v>10</v>
      </c>
      <c r="G235" s="16">
        <v>0</v>
      </c>
      <c r="H235" s="16">
        <v>31</v>
      </c>
      <c r="I235" s="16">
        <v>16722</v>
      </c>
      <c r="J235" s="4">
        <v>0</v>
      </c>
      <c r="K235" s="4">
        <v>0</v>
      </c>
      <c r="L235" s="4">
        <v>0</v>
      </c>
      <c r="M235" s="120"/>
    </row>
    <row r="236" spans="1:13" s="18" customFormat="1" x14ac:dyDescent="0.2">
      <c r="A236" s="121"/>
      <c r="B236" s="122"/>
      <c r="C236" s="123"/>
      <c r="D236" s="104" t="s">
        <v>153</v>
      </c>
      <c r="E236" s="16">
        <v>910</v>
      </c>
      <c r="F236" s="16">
        <v>10</v>
      </c>
      <c r="G236" s="16">
        <v>0</v>
      </c>
      <c r="H236" s="16">
        <v>31</v>
      </c>
      <c r="I236" s="16">
        <v>16722</v>
      </c>
      <c r="J236" s="4">
        <f>SUM(J232:J235)</f>
        <v>43000</v>
      </c>
      <c r="K236" s="4">
        <f>SUM(K232:K235)</f>
        <v>43000</v>
      </c>
      <c r="L236" s="4">
        <f>SUM(L232:L235)</f>
        <v>43000</v>
      </c>
      <c r="M236" s="120"/>
    </row>
    <row r="237" spans="1:13" s="18" customFormat="1" ht="30" customHeight="1" x14ac:dyDescent="0.2">
      <c r="A237" s="121" t="s">
        <v>245</v>
      </c>
      <c r="B237" s="122" t="s">
        <v>105</v>
      </c>
      <c r="C237" s="123" t="s">
        <v>73</v>
      </c>
      <c r="D237" s="104" t="s">
        <v>60</v>
      </c>
      <c r="E237" s="16">
        <v>910</v>
      </c>
      <c r="F237" s="16">
        <v>10</v>
      </c>
      <c r="G237" s="16">
        <v>0</v>
      </c>
      <c r="H237" s="16">
        <v>31</v>
      </c>
      <c r="I237" s="16">
        <v>16723</v>
      </c>
      <c r="J237" s="4">
        <v>0</v>
      </c>
      <c r="K237" s="4">
        <v>0</v>
      </c>
      <c r="L237" s="4">
        <v>0</v>
      </c>
      <c r="M237" s="120"/>
    </row>
    <row r="238" spans="1:13" s="18" customFormat="1" ht="29.25" x14ac:dyDescent="0.2">
      <c r="A238" s="121"/>
      <c r="B238" s="122"/>
      <c r="C238" s="123"/>
      <c r="D238" s="104" t="s">
        <v>50</v>
      </c>
      <c r="E238" s="16">
        <v>910</v>
      </c>
      <c r="F238" s="16">
        <v>10</v>
      </c>
      <c r="G238" s="16">
        <v>0</v>
      </c>
      <c r="H238" s="16">
        <v>31</v>
      </c>
      <c r="I238" s="16">
        <v>16723</v>
      </c>
      <c r="J238" s="4">
        <v>7047586</v>
      </c>
      <c r="K238" s="4">
        <v>7328486</v>
      </c>
      <c r="L238" s="4">
        <v>7620586</v>
      </c>
      <c r="M238" s="120"/>
    </row>
    <row r="239" spans="1:13" s="18" customFormat="1" ht="29.25" x14ac:dyDescent="0.2">
      <c r="A239" s="121"/>
      <c r="B239" s="122"/>
      <c r="C239" s="123"/>
      <c r="D239" s="104" t="s">
        <v>51</v>
      </c>
      <c r="E239" s="16">
        <v>910</v>
      </c>
      <c r="F239" s="16">
        <v>10</v>
      </c>
      <c r="G239" s="16">
        <v>0</v>
      </c>
      <c r="H239" s="16">
        <v>31</v>
      </c>
      <c r="I239" s="16">
        <v>16723</v>
      </c>
      <c r="J239" s="4">
        <v>0</v>
      </c>
      <c r="K239" s="4">
        <v>0</v>
      </c>
      <c r="L239" s="4">
        <v>0</v>
      </c>
      <c r="M239" s="120"/>
    </row>
    <row r="240" spans="1:13" s="18" customFormat="1" ht="19.5" x14ac:dyDescent="0.2">
      <c r="A240" s="121"/>
      <c r="B240" s="122"/>
      <c r="C240" s="123"/>
      <c r="D240" s="104" t="s">
        <v>52</v>
      </c>
      <c r="E240" s="16">
        <v>910</v>
      </c>
      <c r="F240" s="16">
        <v>10</v>
      </c>
      <c r="G240" s="16">
        <v>0</v>
      </c>
      <c r="H240" s="16">
        <v>31</v>
      </c>
      <c r="I240" s="16">
        <v>16723</v>
      </c>
      <c r="J240" s="4">
        <v>0</v>
      </c>
      <c r="K240" s="4">
        <v>0</v>
      </c>
      <c r="L240" s="4">
        <v>0</v>
      </c>
      <c r="M240" s="120"/>
    </row>
    <row r="241" spans="1:13" s="18" customFormat="1" x14ac:dyDescent="0.2">
      <c r="A241" s="121"/>
      <c r="B241" s="122"/>
      <c r="C241" s="123"/>
      <c r="D241" s="104" t="s">
        <v>153</v>
      </c>
      <c r="E241" s="16">
        <v>910</v>
      </c>
      <c r="F241" s="16">
        <v>10</v>
      </c>
      <c r="G241" s="16">
        <v>0</v>
      </c>
      <c r="H241" s="16">
        <v>31</v>
      </c>
      <c r="I241" s="16">
        <v>16723</v>
      </c>
      <c r="J241" s="4">
        <f>SUM(J237:J240)</f>
        <v>7047586</v>
      </c>
      <c r="K241" s="4">
        <f>SUM(K237:K240)</f>
        <v>7328486</v>
      </c>
      <c r="L241" s="4">
        <f>SUM(L237:L240)</f>
        <v>7620586</v>
      </c>
      <c r="M241" s="120"/>
    </row>
    <row r="242" spans="1:13" s="18" customFormat="1" ht="30" customHeight="1" x14ac:dyDescent="0.2">
      <c r="A242" s="121" t="s">
        <v>246</v>
      </c>
      <c r="B242" s="122" t="s">
        <v>144</v>
      </c>
      <c r="C242" s="123" t="s">
        <v>73</v>
      </c>
      <c r="D242" s="104" t="s">
        <v>60</v>
      </c>
      <c r="E242" s="16">
        <v>910</v>
      </c>
      <c r="F242" s="16">
        <v>10</v>
      </c>
      <c r="G242" s="16">
        <v>0</v>
      </c>
      <c r="H242" s="16">
        <v>31</v>
      </c>
      <c r="I242" s="16" t="s">
        <v>156</v>
      </c>
      <c r="J242" s="4">
        <v>53042023.649999999</v>
      </c>
      <c r="K242" s="4">
        <v>53042023.649999999</v>
      </c>
      <c r="L242" s="4">
        <v>45336160.649999999</v>
      </c>
      <c r="M242" s="120"/>
    </row>
    <row r="243" spans="1:13" s="18" customFormat="1" ht="29.25" x14ac:dyDescent="0.2">
      <c r="A243" s="121"/>
      <c r="B243" s="122"/>
      <c r="C243" s="123"/>
      <c r="D243" s="104" t="s">
        <v>50</v>
      </c>
      <c r="E243" s="16">
        <v>910</v>
      </c>
      <c r="F243" s="16">
        <v>10</v>
      </c>
      <c r="G243" s="16">
        <v>0</v>
      </c>
      <c r="H243" s="16">
        <v>31</v>
      </c>
      <c r="I243" s="16" t="s">
        <v>156</v>
      </c>
      <c r="J243" s="4">
        <v>0</v>
      </c>
      <c r="K243" s="4">
        <v>0</v>
      </c>
      <c r="L243" s="4">
        <v>0</v>
      </c>
      <c r="M243" s="120"/>
    </row>
    <row r="244" spans="1:13" s="18" customFormat="1" ht="23.25" customHeight="1" x14ac:dyDescent="0.2">
      <c r="A244" s="121"/>
      <c r="B244" s="122"/>
      <c r="C244" s="123"/>
      <c r="D244" s="104" t="s">
        <v>51</v>
      </c>
      <c r="E244" s="16">
        <v>910</v>
      </c>
      <c r="F244" s="16">
        <v>10</v>
      </c>
      <c r="G244" s="16">
        <v>0</v>
      </c>
      <c r="H244" s="16">
        <v>31</v>
      </c>
      <c r="I244" s="16" t="s">
        <v>156</v>
      </c>
      <c r="J244" s="4">
        <v>0</v>
      </c>
      <c r="K244" s="4">
        <v>0</v>
      </c>
      <c r="L244" s="4">
        <v>0</v>
      </c>
      <c r="M244" s="120"/>
    </row>
    <row r="245" spans="1:13" s="18" customFormat="1" ht="19.5" x14ac:dyDescent="0.2">
      <c r="A245" s="121"/>
      <c r="B245" s="122"/>
      <c r="C245" s="123"/>
      <c r="D245" s="104" t="s">
        <v>52</v>
      </c>
      <c r="E245" s="16">
        <v>910</v>
      </c>
      <c r="F245" s="16">
        <v>10</v>
      </c>
      <c r="G245" s="16">
        <v>0</v>
      </c>
      <c r="H245" s="16">
        <v>31</v>
      </c>
      <c r="I245" s="16" t="s">
        <v>156</v>
      </c>
      <c r="J245" s="4">
        <v>0</v>
      </c>
      <c r="K245" s="4">
        <v>0</v>
      </c>
      <c r="L245" s="4">
        <v>0</v>
      </c>
      <c r="M245" s="120"/>
    </row>
    <row r="246" spans="1:13" s="18" customFormat="1" x14ac:dyDescent="0.2">
      <c r="A246" s="121"/>
      <c r="B246" s="122"/>
      <c r="C246" s="123"/>
      <c r="D246" s="104" t="s">
        <v>153</v>
      </c>
      <c r="E246" s="16">
        <v>910</v>
      </c>
      <c r="F246" s="16">
        <v>10</v>
      </c>
      <c r="G246" s="16">
        <v>0</v>
      </c>
      <c r="H246" s="16">
        <v>31</v>
      </c>
      <c r="I246" s="16" t="s">
        <v>156</v>
      </c>
      <c r="J246" s="4">
        <f>SUM(J242:J245)</f>
        <v>53042023.649999999</v>
      </c>
      <c r="K246" s="4">
        <f>SUM(K242:K245)</f>
        <v>53042023.649999999</v>
      </c>
      <c r="L246" s="4">
        <f>SUM(L242:L245)</f>
        <v>45336160.649999999</v>
      </c>
      <c r="M246" s="120"/>
    </row>
    <row r="247" spans="1:13" s="18" customFormat="1" ht="30" customHeight="1" x14ac:dyDescent="0.2">
      <c r="A247" s="117" t="s">
        <v>45</v>
      </c>
      <c r="B247" s="118" t="s">
        <v>46</v>
      </c>
      <c r="C247" s="119" t="s">
        <v>73</v>
      </c>
      <c r="D247" s="104" t="s">
        <v>60</v>
      </c>
      <c r="E247" s="16">
        <v>910</v>
      </c>
      <c r="F247" s="16">
        <v>10</v>
      </c>
      <c r="G247" s="16">
        <v>0</v>
      </c>
      <c r="H247" s="16">
        <v>33</v>
      </c>
      <c r="I247" s="16" t="s">
        <v>154</v>
      </c>
      <c r="J247" s="4">
        <f>J252</f>
        <v>5003502</v>
      </c>
      <c r="K247" s="4">
        <f t="shared" ref="K247:L247" si="38">K252</f>
        <v>5003502</v>
      </c>
      <c r="L247" s="4">
        <f t="shared" si="38"/>
        <v>5003502</v>
      </c>
      <c r="M247" s="120"/>
    </row>
    <row r="248" spans="1:13" s="18" customFormat="1" ht="28.5" customHeight="1" x14ac:dyDescent="0.2">
      <c r="A248" s="117"/>
      <c r="B248" s="118"/>
      <c r="C248" s="119"/>
      <c r="D248" s="104" t="s">
        <v>50</v>
      </c>
      <c r="E248" s="16">
        <v>910</v>
      </c>
      <c r="F248" s="16">
        <v>10</v>
      </c>
      <c r="G248" s="16">
        <v>0</v>
      </c>
      <c r="H248" s="16">
        <v>33</v>
      </c>
      <c r="I248" s="16"/>
      <c r="J248" s="4">
        <f t="shared" ref="J248:L250" si="39">J253</f>
        <v>0</v>
      </c>
      <c r="K248" s="4">
        <f t="shared" si="39"/>
        <v>0</v>
      </c>
      <c r="L248" s="4">
        <f t="shared" si="39"/>
        <v>0</v>
      </c>
      <c r="M248" s="120"/>
    </row>
    <row r="249" spans="1:13" s="18" customFormat="1" ht="29.25" x14ac:dyDescent="0.2">
      <c r="A249" s="117"/>
      <c r="B249" s="118"/>
      <c r="C249" s="119"/>
      <c r="D249" s="104" t="s">
        <v>51</v>
      </c>
      <c r="E249" s="16">
        <v>910</v>
      </c>
      <c r="F249" s="16">
        <v>10</v>
      </c>
      <c r="G249" s="16">
        <v>0</v>
      </c>
      <c r="H249" s="16">
        <v>33</v>
      </c>
      <c r="I249" s="16"/>
      <c r="J249" s="4">
        <f t="shared" si="39"/>
        <v>0</v>
      </c>
      <c r="K249" s="4">
        <f t="shared" si="39"/>
        <v>0</v>
      </c>
      <c r="L249" s="4">
        <f t="shared" si="39"/>
        <v>0</v>
      </c>
      <c r="M249" s="120"/>
    </row>
    <row r="250" spans="1:13" s="18" customFormat="1" ht="19.5" x14ac:dyDescent="0.2">
      <c r="A250" s="117"/>
      <c r="B250" s="118"/>
      <c r="C250" s="119"/>
      <c r="D250" s="104" t="s">
        <v>52</v>
      </c>
      <c r="E250" s="16">
        <v>910</v>
      </c>
      <c r="F250" s="16">
        <v>10</v>
      </c>
      <c r="G250" s="16">
        <v>0</v>
      </c>
      <c r="H250" s="16">
        <v>33</v>
      </c>
      <c r="I250" s="16"/>
      <c r="J250" s="4">
        <f t="shared" si="39"/>
        <v>0</v>
      </c>
      <c r="K250" s="4">
        <f t="shared" si="39"/>
        <v>0</v>
      </c>
      <c r="L250" s="4">
        <f t="shared" si="39"/>
        <v>0</v>
      </c>
      <c r="M250" s="120"/>
    </row>
    <row r="251" spans="1:13" s="18" customFormat="1" ht="17.25" customHeight="1" x14ac:dyDescent="0.2">
      <c r="A251" s="117"/>
      <c r="B251" s="118"/>
      <c r="C251" s="119"/>
      <c r="D251" s="104" t="s">
        <v>153</v>
      </c>
      <c r="E251" s="16">
        <v>910</v>
      </c>
      <c r="F251" s="16">
        <v>10</v>
      </c>
      <c r="G251" s="16">
        <v>0</v>
      </c>
      <c r="H251" s="16">
        <v>33</v>
      </c>
      <c r="I251" s="29"/>
      <c r="J251" s="28">
        <f>SUM(J247:J250)</f>
        <v>5003502</v>
      </c>
      <c r="K251" s="28">
        <f>SUM(K247:K250)</f>
        <v>5003502</v>
      </c>
      <c r="L251" s="28">
        <f>SUM(L247:L250)</f>
        <v>5003502</v>
      </c>
      <c r="M251" s="120"/>
    </row>
    <row r="252" spans="1:13" s="18" customFormat="1" ht="30" customHeight="1" x14ac:dyDescent="0.2">
      <c r="A252" s="121" t="s">
        <v>160</v>
      </c>
      <c r="B252" s="122" t="s">
        <v>106</v>
      </c>
      <c r="C252" s="123" t="s">
        <v>73</v>
      </c>
      <c r="D252" s="104" t="s">
        <v>60</v>
      </c>
      <c r="E252" s="16">
        <v>910</v>
      </c>
      <c r="F252" s="16">
        <v>10</v>
      </c>
      <c r="G252" s="16">
        <v>0</v>
      </c>
      <c r="H252" s="16">
        <v>33</v>
      </c>
      <c r="I252" s="16">
        <v>82450</v>
      </c>
      <c r="J252" s="4">
        <v>5003502</v>
      </c>
      <c r="K252" s="4">
        <v>5003502</v>
      </c>
      <c r="L252" s="4">
        <v>5003502</v>
      </c>
      <c r="M252" s="120"/>
    </row>
    <row r="253" spans="1:13" s="18" customFormat="1" ht="29.25" x14ac:dyDescent="0.2">
      <c r="A253" s="121"/>
      <c r="B253" s="122"/>
      <c r="C253" s="123"/>
      <c r="D253" s="104" t="s">
        <v>50</v>
      </c>
      <c r="E253" s="16">
        <v>910</v>
      </c>
      <c r="F253" s="16">
        <v>10</v>
      </c>
      <c r="G253" s="16">
        <v>0</v>
      </c>
      <c r="H253" s="16">
        <v>33</v>
      </c>
      <c r="I253" s="16">
        <v>82450</v>
      </c>
      <c r="J253" s="4">
        <v>0</v>
      </c>
      <c r="K253" s="4">
        <v>0</v>
      </c>
      <c r="L253" s="4">
        <v>0</v>
      </c>
      <c r="M253" s="120"/>
    </row>
    <row r="254" spans="1:13" s="18" customFormat="1" ht="29.25" x14ac:dyDescent="0.2">
      <c r="A254" s="121"/>
      <c r="B254" s="122"/>
      <c r="C254" s="123"/>
      <c r="D254" s="104" t="s">
        <v>51</v>
      </c>
      <c r="E254" s="16">
        <v>910</v>
      </c>
      <c r="F254" s="16">
        <v>10</v>
      </c>
      <c r="G254" s="16">
        <v>0</v>
      </c>
      <c r="H254" s="16">
        <v>33</v>
      </c>
      <c r="I254" s="16">
        <v>82450</v>
      </c>
      <c r="J254" s="4">
        <v>0</v>
      </c>
      <c r="K254" s="4">
        <v>0</v>
      </c>
      <c r="L254" s="4">
        <v>0</v>
      </c>
      <c r="M254" s="120"/>
    </row>
    <row r="255" spans="1:13" s="18" customFormat="1" ht="19.5" x14ac:dyDescent="0.2">
      <c r="A255" s="121"/>
      <c r="B255" s="122"/>
      <c r="C255" s="123"/>
      <c r="D255" s="104" t="s">
        <v>52</v>
      </c>
      <c r="E255" s="16">
        <v>910</v>
      </c>
      <c r="F255" s="16">
        <v>10</v>
      </c>
      <c r="G255" s="16">
        <v>0</v>
      </c>
      <c r="H255" s="16">
        <v>33</v>
      </c>
      <c r="I255" s="16">
        <v>82450</v>
      </c>
      <c r="J255" s="4">
        <v>0</v>
      </c>
      <c r="K255" s="4">
        <v>0</v>
      </c>
      <c r="L255" s="4">
        <v>0</v>
      </c>
      <c r="M255" s="120"/>
    </row>
    <row r="256" spans="1:13" s="18" customFormat="1" x14ac:dyDescent="0.2">
      <c r="A256" s="121"/>
      <c r="B256" s="122"/>
      <c r="C256" s="123"/>
      <c r="D256" s="104" t="s">
        <v>153</v>
      </c>
      <c r="E256" s="16">
        <v>910</v>
      </c>
      <c r="F256" s="16">
        <v>10</v>
      </c>
      <c r="G256" s="16">
        <v>0</v>
      </c>
      <c r="H256" s="16">
        <v>33</v>
      </c>
      <c r="I256" s="16">
        <v>82450</v>
      </c>
      <c r="J256" s="4">
        <f>SUM(J252:J255)</f>
        <v>5003502</v>
      </c>
      <c r="K256" s="4">
        <f>SUM(K252:K255)</f>
        <v>5003502</v>
      </c>
      <c r="L256" s="4">
        <f>SUM(L252:L255)</f>
        <v>5003502</v>
      </c>
      <c r="M256" s="120"/>
    </row>
    <row r="257" spans="1:14" s="18" customFormat="1" ht="30" customHeight="1" x14ac:dyDescent="0.2">
      <c r="A257" s="117" t="s">
        <v>78</v>
      </c>
      <c r="B257" s="118" t="s">
        <v>64</v>
      </c>
      <c r="C257" s="119" t="s">
        <v>73</v>
      </c>
      <c r="D257" s="104" t="s">
        <v>60</v>
      </c>
      <c r="E257" s="16">
        <v>910</v>
      </c>
      <c r="F257" s="16">
        <v>10</v>
      </c>
      <c r="G257" s="16">
        <v>0</v>
      </c>
      <c r="H257" s="16">
        <v>41</v>
      </c>
      <c r="I257" s="16"/>
      <c r="J257" s="4">
        <f t="shared" ref="J257:L260" si="40">J262</f>
        <v>1845628.2</v>
      </c>
      <c r="K257" s="4">
        <f t="shared" si="40"/>
        <v>709857</v>
      </c>
      <c r="L257" s="4">
        <f t="shared" si="40"/>
        <v>1325066.3999999999</v>
      </c>
      <c r="M257" s="120"/>
    </row>
    <row r="258" spans="1:14" s="18" customFormat="1" ht="29.25" x14ac:dyDescent="0.2">
      <c r="A258" s="117"/>
      <c r="B258" s="118"/>
      <c r="C258" s="119"/>
      <c r="D258" s="104" t="s">
        <v>50</v>
      </c>
      <c r="E258" s="16">
        <v>910</v>
      </c>
      <c r="F258" s="16">
        <v>10</v>
      </c>
      <c r="G258" s="16">
        <v>0</v>
      </c>
      <c r="H258" s="16">
        <v>41</v>
      </c>
      <c r="I258" s="16"/>
      <c r="J258" s="4">
        <f t="shared" si="40"/>
        <v>0</v>
      </c>
      <c r="K258" s="4">
        <f t="shared" si="40"/>
        <v>0</v>
      </c>
      <c r="L258" s="4">
        <f t="shared" si="40"/>
        <v>0</v>
      </c>
      <c r="M258" s="120"/>
    </row>
    <row r="259" spans="1:14" s="18" customFormat="1" ht="29.25" x14ac:dyDescent="0.2">
      <c r="A259" s="117"/>
      <c r="B259" s="118"/>
      <c r="C259" s="119"/>
      <c r="D259" s="104" t="s">
        <v>51</v>
      </c>
      <c r="E259" s="16">
        <v>910</v>
      </c>
      <c r="F259" s="16">
        <v>10</v>
      </c>
      <c r="G259" s="16">
        <v>0</v>
      </c>
      <c r="H259" s="16">
        <v>41</v>
      </c>
      <c r="I259" s="16"/>
      <c r="J259" s="4">
        <f t="shared" si="40"/>
        <v>0</v>
      </c>
      <c r="K259" s="4">
        <f t="shared" si="40"/>
        <v>0</v>
      </c>
      <c r="L259" s="4">
        <f t="shared" si="40"/>
        <v>0</v>
      </c>
      <c r="M259" s="120"/>
    </row>
    <row r="260" spans="1:14" s="18" customFormat="1" ht="19.5" x14ac:dyDescent="0.2">
      <c r="A260" s="117"/>
      <c r="B260" s="118"/>
      <c r="C260" s="119"/>
      <c r="D260" s="104" t="s">
        <v>52</v>
      </c>
      <c r="E260" s="16">
        <v>910</v>
      </c>
      <c r="F260" s="16">
        <v>10</v>
      </c>
      <c r="G260" s="16">
        <v>0</v>
      </c>
      <c r="H260" s="16">
        <v>41</v>
      </c>
      <c r="I260" s="16"/>
      <c r="J260" s="4">
        <f t="shared" si="40"/>
        <v>0</v>
      </c>
      <c r="K260" s="4">
        <f t="shared" si="40"/>
        <v>0</v>
      </c>
      <c r="L260" s="4">
        <f t="shared" si="40"/>
        <v>0</v>
      </c>
      <c r="M260" s="120"/>
    </row>
    <row r="261" spans="1:14" s="18" customFormat="1" ht="14.25" x14ac:dyDescent="0.2">
      <c r="A261" s="117"/>
      <c r="B261" s="118"/>
      <c r="C261" s="119"/>
      <c r="D261" s="104" t="s">
        <v>153</v>
      </c>
      <c r="E261" s="16">
        <v>910</v>
      </c>
      <c r="F261" s="16">
        <v>10</v>
      </c>
      <c r="G261" s="16">
        <v>0</v>
      </c>
      <c r="H261" s="16">
        <v>41</v>
      </c>
      <c r="I261" s="29"/>
      <c r="J261" s="28">
        <f>SUM(J257:J260)</f>
        <v>1845628.2</v>
      </c>
      <c r="K261" s="28">
        <f>SUM(K257:K260)</f>
        <v>709857</v>
      </c>
      <c r="L261" s="28">
        <f>SUM(L257:L260)</f>
        <v>1325066.3999999999</v>
      </c>
      <c r="M261" s="120"/>
    </row>
    <row r="262" spans="1:14" s="18" customFormat="1" ht="30" customHeight="1" x14ac:dyDescent="0.2">
      <c r="A262" s="121" t="s">
        <v>247</v>
      </c>
      <c r="B262" s="122" t="s">
        <v>53</v>
      </c>
      <c r="C262" s="123" t="s">
        <v>73</v>
      </c>
      <c r="D262" s="104" t="s">
        <v>60</v>
      </c>
      <c r="E262" s="16">
        <v>910</v>
      </c>
      <c r="F262" s="16">
        <v>10</v>
      </c>
      <c r="G262" s="16">
        <v>0</v>
      </c>
      <c r="H262" s="16">
        <v>41</v>
      </c>
      <c r="I262" s="16" t="s">
        <v>63</v>
      </c>
      <c r="J262" s="4">
        <v>1845628.2</v>
      </c>
      <c r="K262" s="4">
        <v>709857</v>
      </c>
      <c r="L262" s="4">
        <v>1325066.3999999999</v>
      </c>
      <c r="M262" s="120"/>
    </row>
    <row r="263" spans="1:14" s="18" customFormat="1" ht="29.25" x14ac:dyDescent="0.2">
      <c r="A263" s="121"/>
      <c r="B263" s="122"/>
      <c r="C263" s="123"/>
      <c r="D263" s="104" t="s">
        <v>50</v>
      </c>
      <c r="E263" s="16">
        <v>910</v>
      </c>
      <c r="F263" s="16">
        <v>10</v>
      </c>
      <c r="G263" s="16">
        <v>0</v>
      </c>
      <c r="H263" s="16">
        <v>41</v>
      </c>
      <c r="I263" s="16" t="s">
        <v>63</v>
      </c>
      <c r="J263" s="4">
        <v>0</v>
      </c>
      <c r="K263" s="4">
        <v>0</v>
      </c>
      <c r="L263" s="4">
        <v>0</v>
      </c>
      <c r="M263" s="120"/>
    </row>
    <row r="264" spans="1:14" s="18" customFormat="1" ht="29.25" x14ac:dyDescent="0.2">
      <c r="A264" s="121"/>
      <c r="B264" s="122"/>
      <c r="C264" s="123"/>
      <c r="D264" s="104" t="s">
        <v>51</v>
      </c>
      <c r="E264" s="16">
        <v>910</v>
      </c>
      <c r="F264" s="16">
        <v>10</v>
      </c>
      <c r="G264" s="16">
        <v>0</v>
      </c>
      <c r="H264" s="16">
        <v>41</v>
      </c>
      <c r="I264" s="16" t="s">
        <v>63</v>
      </c>
      <c r="J264" s="4">
        <v>0</v>
      </c>
      <c r="K264" s="4">
        <v>0</v>
      </c>
      <c r="L264" s="4">
        <v>0</v>
      </c>
      <c r="M264" s="120"/>
    </row>
    <row r="265" spans="1:14" s="18" customFormat="1" ht="19.5" x14ac:dyDescent="0.2">
      <c r="A265" s="121"/>
      <c r="B265" s="122"/>
      <c r="C265" s="123"/>
      <c r="D265" s="104" t="s">
        <v>52</v>
      </c>
      <c r="E265" s="16">
        <v>910</v>
      </c>
      <c r="F265" s="16">
        <v>10</v>
      </c>
      <c r="G265" s="16">
        <v>0</v>
      </c>
      <c r="H265" s="16">
        <v>41</v>
      </c>
      <c r="I265" s="16" t="s">
        <v>63</v>
      </c>
      <c r="J265" s="4">
        <v>0</v>
      </c>
      <c r="K265" s="4">
        <v>0</v>
      </c>
      <c r="L265" s="4">
        <v>0</v>
      </c>
      <c r="M265" s="120"/>
    </row>
    <row r="266" spans="1:14" s="18" customFormat="1" x14ac:dyDescent="0.2">
      <c r="A266" s="121"/>
      <c r="B266" s="122"/>
      <c r="C266" s="123"/>
      <c r="D266" s="104" t="s">
        <v>153</v>
      </c>
      <c r="E266" s="16">
        <v>910</v>
      </c>
      <c r="F266" s="16">
        <v>10</v>
      </c>
      <c r="G266" s="16">
        <v>0</v>
      </c>
      <c r="H266" s="16">
        <v>41</v>
      </c>
      <c r="I266" s="16" t="s">
        <v>63</v>
      </c>
      <c r="J266" s="4">
        <f>SUM(J262:J265)</f>
        <v>1845628.2</v>
      </c>
      <c r="K266" s="4">
        <f>SUM(K262:K265)</f>
        <v>709857</v>
      </c>
      <c r="L266" s="4">
        <f>SUM(L262:L265)</f>
        <v>1325066.3999999999</v>
      </c>
      <c r="M266" s="120"/>
    </row>
    <row r="267" spans="1:14" s="18" customFormat="1" ht="29.25" x14ac:dyDescent="0.2">
      <c r="A267" s="117" t="s">
        <v>107</v>
      </c>
      <c r="B267" s="118" t="s">
        <v>108</v>
      </c>
      <c r="C267" s="123" t="s">
        <v>73</v>
      </c>
      <c r="D267" s="104" t="s">
        <v>60</v>
      </c>
      <c r="E267" s="16">
        <v>910</v>
      </c>
      <c r="F267" s="16">
        <v>10</v>
      </c>
      <c r="G267" s="16">
        <v>0</v>
      </c>
      <c r="H267" s="16">
        <v>51</v>
      </c>
      <c r="I267" s="16"/>
      <c r="J267" s="4">
        <f t="shared" ref="J267:L270" si="41">J272</f>
        <v>27318.799999999999</v>
      </c>
      <c r="K267" s="4">
        <f t="shared" si="41"/>
        <v>0</v>
      </c>
      <c r="L267" s="4">
        <f t="shared" si="41"/>
        <v>0</v>
      </c>
      <c r="M267" s="120"/>
    </row>
    <row r="268" spans="1:14" s="18" customFormat="1" ht="29.25" x14ac:dyDescent="0.2">
      <c r="A268" s="117"/>
      <c r="B268" s="118"/>
      <c r="C268" s="123"/>
      <c r="D268" s="104" t="s">
        <v>50</v>
      </c>
      <c r="E268" s="16">
        <v>910</v>
      </c>
      <c r="F268" s="16">
        <v>10</v>
      </c>
      <c r="G268" s="16">
        <v>0</v>
      </c>
      <c r="H268" s="16">
        <v>51</v>
      </c>
      <c r="I268" s="16"/>
      <c r="J268" s="4">
        <f t="shared" si="41"/>
        <v>2704560.88</v>
      </c>
      <c r="K268" s="4">
        <f t="shared" si="41"/>
        <v>0</v>
      </c>
      <c r="L268" s="4">
        <f t="shared" si="41"/>
        <v>0</v>
      </c>
      <c r="M268" s="120"/>
    </row>
    <row r="269" spans="1:14" s="18" customFormat="1" ht="29.25" x14ac:dyDescent="0.2">
      <c r="A269" s="117"/>
      <c r="B269" s="118"/>
      <c r="C269" s="123"/>
      <c r="D269" s="104" t="s">
        <v>51</v>
      </c>
      <c r="E269" s="16">
        <v>910</v>
      </c>
      <c r="F269" s="16">
        <v>10</v>
      </c>
      <c r="G269" s="16">
        <v>0</v>
      </c>
      <c r="H269" s="16">
        <v>51</v>
      </c>
      <c r="I269" s="16"/>
      <c r="J269" s="4">
        <f t="shared" si="41"/>
        <v>0</v>
      </c>
      <c r="K269" s="4">
        <f t="shared" si="41"/>
        <v>0</v>
      </c>
      <c r="L269" s="4">
        <f t="shared" si="41"/>
        <v>0</v>
      </c>
      <c r="M269" s="120"/>
    </row>
    <row r="270" spans="1:14" s="18" customFormat="1" ht="19.5" x14ac:dyDescent="0.2">
      <c r="A270" s="117"/>
      <c r="B270" s="118"/>
      <c r="C270" s="123"/>
      <c r="D270" s="104" t="s">
        <v>52</v>
      </c>
      <c r="E270" s="16">
        <v>910</v>
      </c>
      <c r="F270" s="16">
        <v>10</v>
      </c>
      <c r="G270" s="16">
        <v>0</v>
      </c>
      <c r="H270" s="16">
        <v>51</v>
      </c>
      <c r="I270" s="16"/>
      <c r="J270" s="4">
        <f t="shared" si="41"/>
        <v>0</v>
      </c>
      <c r="K270" s="4">
        <f t="shared" si="41"/>
        <v>0</v>
      </c>
      <c r="L270" s="4">
        <f t="shared" si="41"/>
        <v>0</v>
      </c>
      <c r="M270" s="120"/>
    </row>
    <row r="271" spans="1:14" s="18" customFormat="1" ht="14.25" x14ac:dyDescent="0.2">
      <c r="A271" s="117"/>
      <c r="B271" s="118"/>
      <c r="C271" s="123"/>
      <c r="D271" s="104" t="s">
        <v>153</v>
      </c>
      <c r="E271" s="16">
        <v>910</v>
      </c>
      <c r="F271" s="16">
        <v>10</v>
      </c>
      <c r="G271" s="16">
        <v>0</v>
      </c>
      <c r="H271" s="16">
        <v>51</v>
      </c>
      <c r="I271" s="16"/>
      <c r="J271" s="28">
        <f>SUM(J267:J270)</f>
        <v>2731879.6799999997</v>
      </c>
      <c r="K271" s="28">
        <f>SUM(K267:K270)</f>
        <v>0</v>
      </c>
      <c r="L271" s="28">
        <f>SUM(L267:L270)</f>
        <v>0</v>
      </c>
      <c r="M271" s="120"/>
    </row>
    <row r="272" spans="1:14" s="18" customFormat="1" ht="29.25" x14ac:dyDescent="0.2">
      <c r="A272" s="121" t="s">
        <v>110</v>
      </c>
      <c r="B272" s="122" t="s">
        <v>111</v>
      </c>
      <c r="C272" s="123" t="s">
        <v>73</v>
      </c>
      <c r="D272" s="104" t="s">
        <v>60</v>
      </c>
      <c r="E272" s="16">
        <v>910</v>
      </c>
      <c r="F272" s="16">
        <v>10</v>
      </c>
      <c r="G272" s="16">
        <v>0</v>
      </c>
      <c r="H272" s="16">
        <v>51</v>
      </c>
      <c r="I272" s="16" t="s">
        <v>109</v>
      </c>
      <c r="J272" s="4">
        <v>27318.799999999999</v>
      </c>
      <c r="K272" s="4">
        <v>0</v>
      </c>
      <c r="L272" s="4">
        <v>0</v>
      </c>
      <c r="M272" s="120"/>
      <c r="N272" s="21"/>
    </row>
    <row r="273" spans="1:14" s="18" customFormat="1" ht="29.25" x14ac:dyDescent="0.2">
      <c r="A273" s="121"/>
      <c r="B273" s="122"/>
      <c r="C273" s="123"/>
      <c r="D273" s="104" t="s">
        <v>50</v>
      </c>
      <c r="E273" s="16">
        <v>910</v>
      </c>
      <c r="F273" s="16">
        <v>10</v>
      </c>
      <c r="G273" s="16">
        <v>0</v>
      </c>
      <c r="H273" s="16">
        <v>51</v>
      </c>
      <c r="I273" s="16" t="s">
        <v>109</v>
      </c>
      <c r="J273" s="4">
        <v>2704560.88</v>
      </c>
      <c r="K273" s="4">
        <v>0</v>
      </c>
      <c r="L273" s="4">
        <v>0</v>
      </c>
      <c r="M273" s="120"/>
      <c r="N273" s="21"/>
    </row>
    <row r="274" spans="1:14" s="18" customFormat="1" ht="29.25" x14ac:dyDescent="0.2">
      <c r="A274" s="121"/>
      <c r="B274" s="122"/>
      <c r="C274" s="123"/>
      <c r="D274" s="104" t="s">
        <v>51</v>
      </c>
      <c r="E274" s="16">
        <v>910</v>
      </c>
      <c r="F274" s="16">
        <v>10</v>
      </c>
      <c r="G274" s="16">
        <v>0</v>
      </c>
      <c r="H274" s="16">
        <v>51</v>
      </c>
      <c r="I274" s="16" t="s">
        <v>109</v>
      </c>
      <c r="J274" s="4">
        <v>0</v>
      </c>
      <c r="K274" s="4">
        <v>0</v>
      </c>
      <c r="L274" s="4">
        <v>0</v>
      </c>
      <c r="M274" s="120"/>
    </row>
    <row r="275" spans="1:14" s="18" customFormat="1" ht="19.5" x14ac:dyDescent="0.2">
      <c r="A275" s="121"/>
      <c r="B275" s="122"/>
      <c r="C275" s="123"/>
      <c r="D275" s="104" t="s">
        <v>52</v>
      </c>
      <c r="E275" s="16">
        <v>910</v>
      </c>
      <c r="F275" s="16">
        <v>10</v>
      </c>
      <c r="G275" s="16">
        <v>0</v>
      </c>
      <c r="H275" s="16">
        <v>51</v>
      </c>
      <c r="I275" s="16" t="s">
        <v>109</v>
      </c>
      <c r="J275" s="4">
        <v>0</v>
      </c>
      <c r="K275" s="4">
        <v>0</v>
      </c>
      <c r="L275" s="4">
        <v>0</v>
      </c>
      <c r="M275" s="120"/>
    </row>
    <row r="276" spans="1:14" s="18" customFormat="1" x14ac:dyDescent="0.2">
      <c r="A276" s="121"/>
      <c r="B276" s="122"/>
      <c r="C276" s="123"/>
      <c r="D276" s="104" t="s">
        <v>153</v>
      </c>
      <c r="E276" s="16">
        <v>910</v>
      </c>
      <c r="F276" s="16">
        <v>10</v>
      </c>
      <c r="G276" s="16">
        <v>0</v>
      </c>
      <c r="H276" s="16">
        <v>51</v>
      </c>
      <c r="I276" s="16" t="s">
        <v>109</v>
      </c>
      <c r="J276" s="4">
        <f>SUM(J272:J275)</f>
        <v>2731879.6799999997</v>
      </c>
      <c r="K276" s="4">
        <f>SUM(K272:K275)</f>
        <v>0</v>
      </c>
      <c r="L276" s="4">
        <f>SUM(L272:L275)</f>
        <v>0</v>
      </c>
      <c r="M276" s="120"/>
    </row>
    <row r="277" spans="1:14" s="18" customFormat="1" ht="29.25" x14ac:dyDescent="0.2">
      <c r="A277" s="121" t="s">
        <v>230</v>
      </c>
      <c r="B277" s="118" t="s">
        <v>112</v>
      </c>
      <c r="C277" s="123" t="s">
        <v>73</v>
      </c>
      <c r="D277" s="104" t="s">
        <v>60</v>
      </c>
      <c r="E277" s="16">
        <v>910</v>
      </c>
      <c r="F277" s="16">
        <v>10</v>
      </c>
      <c r="G277" s="16">
        <v>0</v>
      </c>
      <c r="H277" s="16">
        <v>81</v>
      </c>
      <c r="I277" s="16"/>
      <c r="J277" s="4">
        <f t="shared" ref="J277:L280" si="42">J282</f>
        <v>448220</v>
      </c>
      <c r="K277" s="4">
        <f t="shared" si="42"/>
        <v>448220</v>
      </c>
      <c r="L277" s="4">
        <f t="shared" si="42"/>
        <v>448220</v>
      </c>
      <c r="M277" s="120"/>
    </row>
    <row r="278" spans="1:14" s="18" customFormat="1" ht="29.25" x14ac:dyDescent="0.2">
      <c r="A278" s="121"/>
      <c r="B278" s="118"/>
      <c r="C278" s="123"/>
      <c r="D278" s="104" t="s">
        <v>50</v>
      </c>
      <c r="E278" s="16">
        <v>910</v>
      </c>
      <c r="F278" s="16">
        <v>10</v>
      </c>
      <c r="G278" s="16">
        <v>0</v>
      </c>
      <c r="H278" s="16">
        <v>81</v>
      </c>
      <c r="I278" s="16"/>
      <c r="J278" s="4">
        <f t="shared" si="42"/>
        <v>0</v>
      </c>
      <c r="K278" s="4">
        <f t="shared" si="42"/>
        <v>0</v>
      </c>
      <c r="L278" s="4">
        <f t="shared" si="42"/>
        <v>0</v>
      </c>
      <c r="M278" s="120"/>
    </row>
    <row r="279" spans="1:14" s="18" customFormat="1" ht="29.25" x14ac:dyDescent="0.2">
      <c r="A279" s="121"/>
      <c r="B279" s="118"/>
      <c r="C279" s="123"/>
      <c r="D279" s="104" t="s">
        <v>51</v>
      </c>
      <c r="E279" s="16">
        <v>910</v>
      </c>
      <c r="F279" s="16">
        <v>10</v>
      </c>
      <c r="G279" s="16">
        <v>0</v>
      </c>
      <c r="H279" s="16">
        <v>81</v>
      </c>
      <c r="I279" s="16"/>
      <c r="J279" s="4">
        <f t="shared" si="42"/>
        <v>0</v>
      </c>
      <c r="K279" s="4">
        <f t="shared" si="42"/>
        <v>0</v>
      </c>
      <c r="L279" s="4">
        <f t="shared" si="42"/>
        <v>0</v>
      </c>
      <c r="M279" s="120"/>
    </row>
    <row r="280" spans="1:14" s="18" customFormat="1" ht="19.5" x14ac:dyDescent="0.2">
      <c r="A280" s="121"/>
      <c r="B280" s="118"/>
      <c r="C280" s="123"/>
      <c r="D280" s="104" t="s">
        <v>52</v>
      </c>
      <c r="E280" s="16">
        <v>910</v>
      </c>
      <c r="F280" s="16">
        <v>10</v>
      </c>
      <c r="G280" s="16">
        <v>0</v>
      </c>
      <c r="H280" s="16">
        <v>81</v>
      </c>
      <c r="I280" s="16"/>
      <c r="J280" s="4">
        <f t="shared" si="42"/>
        <v>0</v>
      </c>
      <c r="K280" s="4">
        <f t="shared" si="42"/>
        <v>0</v>
      </c>
      <c r="L280" s="4">
        <f t="shared" si="42"/>
        <v>0</v>
      </c>
      <c r="M280" s="120"/>
    </row>
    <row r="281" spans="1:14" s="18" customFormat="1" ht="14.25" x14ac:dyDescent="0.2">
      <c r="A281" s="121"/>
      <c r="B281" s="118"/>
      <c r="C281" s="123"/>
      <c r="D281" s="104" t="s">
        <v>153</v>
      </c>
      <c r="E281" s="16">
        <v>910</v>
      </c>
      <c r="F281" s="16">
        <v>10</v>
      </c>
      <c r="G281" s="16">
        <v>0</v>
      </c>
      <c r="H281" s="16">
        <v>81</v>
      </c>
      <c r="I281" s="16"/>
      <c r="J281" s="28">
        <f>SUM(J277:J280)</f>
        <v>448220</v>
      </c>
      <c r="K281" s="28">
        <f>SUM(K277:K280)</f>
        <v>448220</v>
      </c>
      <c r="L281" s="28">
        <f>SUM(L277:L280)</f>
        <v>448220</v>
      </c>
      <c r="M281" s="120"/>
    </row>
    <row r="282" spans="1:14" s="18" customFormat="1" ht="29.25" x14ac:dyDescent="0.2">
      <c r="A282" s="121" t="s">
        <v>231</v>
      </c>
      <c r="B282" s="122" t="s">
        <v>113</v>
      </c>
      <c r="C282" s="123" t="s">
        <v>73</v>
      </c>
      <c r="D282" s="104" t="s">
        <v>60</v>
      </c>
      <c r="E282" s="16">
        <v>910</v>
      </c>
      <c r="F282" s="16">
        <v>10</v>
      </c>
      <c r="G282" s="16">
        <v>0</v>
      </c>
      <c r="H282" s="16">
        <v>81</v>
      </c>
      <c r="I282" s="16">
        <v>83280</v>
      </c>
      <c r="J282" s="4">
        <v>448220</v>
      </c>
      <c r="K282" s="4">
        <v>448220</v>
      </c>
      <c r="L282" s="4">
        <v>448220</v>
      </c>
      <c r="M282" s="120"/>
    </row>
    <row r="283" spans="1:14" s="18" customFormat="1" ht="29.25" x14ac:dyDescent="0.2">
      <c r="A283" s="121"/>
      <c r="B283" s="122"/>
      <c r="C283" s="123"/>
      <c r="D283" s="104" t="s">
        <v>50</v>
      </c>
      <c r="E283" s="16">
        <v>910</v>
      </c>
      <c r="F283" s="16">
        <v>10</v>
      </c>
      <c r="G283" s="16">
        <v>0</v>
      </c>
      <c r="H283" s="16">
        <v>81</v>
      </c>
      <c r="I283" s="16">
        <v>83280</v>
      </c>
      <c r="J283" s="4">
        <v>0</v>
      </c>
      <c r="K283" s="4">
        <v>0</v>
      </c>
      <c r="L283" s="4">
        <v>0</v>
      </c>
      <c r="M283" s="120"/>
    </row>
    <row r="284" spans="1:14" s="18" customFormat="1" ht="29.25" x14ac:dyDescent="0.2">
      <c r="A284" s="121"/>
      <c r="B284" s="122"/>
      <c r="C284" s="123"/>
      <c r="D284" s="104" t="s">
        <v>51</v>
      </c>
      <c r="E284" s="16">
        <v>910</v>
      </c>
      <c r="F284" s="16">
        <v>10</v>
      </c>
      <c r="G284" s="16">
        <v>0</v>
      </c>
      <c r="H284" s="16">
        <v>81</v>
      </c>
      <c r="I284" s="16">
        <v>83280</v>
      </c>
      <c r="J284" s="4">
        <v>0</v>
      </c>
      <c r="K284" s="4">
        <v>0</v>
      </c>
      <c r="L284" s="4">
        <v>0</v>
      </c>
      <c r="M284" s="120"/>
    </row>
    <row r="285" spans="1:14" s="18" customFormat="1" ht="19.5" x14ac:dyDescent="0.2">
      <c r="A285" s="121"/>
      <c r="B285" s="122"/>
      <c r="C285" s="123"/>
      <c r="D285" s="104" t="s">
        <v>52</v>
      </c>
      <c r="E285" s="16">
        <v>910</v>
      </c>
      <c r="F285" s="16">
        <v>10</v>
      </c>
      <c r="G285" s="16">
        <v>0</v>
      </c>
      <c r="H285" s="16">
        <v>81</v>
      </c>
      <c r="I285" s="16">
        <v>83280</v>
      </c>
      <c r="J285" s="4">
        <v>0</v>
      </c>
      <c r="K285" s="4">
        <v>0</v>
      </c>
      <c r="L285" s="4">
        <v>0</v>
      </c>
      <c r="M285" s="120"/>
    </row>
    <row r="286" spans="1:14" s="18" customFormat="1" x14ac:dyDescent="0.2">
      <c r="A286" s="121"/>
      <c r="B286" s="122"/>
      <c r="C286" s="123"/>
      <c r="D286" s="104" t="s">
        <v>153</v>
      </c>
      <c r="E286" s="16">
        <v>910</v>
      </c>
      <c r="F286" s="16">
        <v>10</v>
      </c>
      <c r="G286" s="16">
        <v>0</v>
      </c>
      <c r="H286" s="16">
        <v>81</v>
      </c>
      <c r="I286" s="16">
        <v>83280</v>
      </c>
      <c r="J286" s="4">
        <f>SUM(J282:J285)</f>
        <v>448220</v>
      </c>
      <c r="K286" s="4">
        <f>SUM(K282:K285)</f>
        <v>448220</v>
      </c>
      <c r="L286" s="4">
        <f>SUM(L282:L285)</f>
        <v>448220</v>
      </c>
      <c r="M286" s="120"/>
    </row>
    <row r="287" spans="1:14" s="31" customFormat="1" ht="34.5" customHeight="1" x14ac:dyDescent="0.25">
      <c r="A287" s="142"/>
      <c r="B287" s="143" t="s">
        <v>114</v>
      </c>
      <c r="C287" s="144" t="s">
        <v>73</v>
      </c>
      <c r="D287" s="105" t="s">
        <v>60</v>
      </c>
      <c r="E287" s="94">
        <v>910</v>
      </c>
      <c r="F287" s="94">
        <v>10</v>
      </c>
      <c r="G287" s="94">
        <v>1</v>
      </c>
      <c r="H287" s="95"/>
      <c r="I287" s="95"/>
      <c r="J287" s="98">
        <f>J292+J312+J332+J342+J352+J392+J407</f>
        <v>79816388.719999999</v>
      </c>
      <c r="K287" s="98">
        <f t="shared" ref="K287:L287" si="43">K292+K312+K332+K342+K352+K392+K407</f>
        <v>60270476.840000004</v>
      </c>
      <c r="L287" s="98">
        <f t="shared" si="43"/>
        <v>59607927</v>
      </c>
      <c r="M287" s="145"/>
    </row>
    <row r="288" spans="1:14" s="31" customFormat="1" ht="29.25" x14ac:dyDescent="0.25">
      <c r="A288" s="142"/>
      <c r="B288" s="143"/>
      <c r="C288" s="144"/>
      <c r="D288" s="105" t="s">
        <v>50</v>
      </c>
      <c r="E288" s="94">
        <v>910</v>
      </c>
      <c r="F288" s="94">
        <v>10</v>
      </c>
      <c r="G288" s="94">
        <v>1</v>
      </c>
      <c r="H288" s="95"/>
      <c r="I288" s="95"/>
      <c r="J288" s="98">
        <f t="shared" ref="J288:L288" si="44">J293+J313+J333+J343+J353+J393+J408</f>
        <v>259200</v>
      </c>
      <c r="K288" s="98">
        <f t="shared" si="44"/>
        <v>262800</v>
      </c>
      <c r="L288" s="98">
        <f t="shared" si="44"/>
        <v>266400</v>
      </c>
      <c r="M288" s="145"/>
    </row>
    <row r="289" spans="1:14" s="32" customFormat="1" ht="29.25" x14ac:dyDescent="0.25">
      <c r="A289" s="142"/>
      <c r="B289" s="143"/>
      <c r="C289" s="144"/>
      <c r="D289" s="105" t="s">
        <v>51</v>
      </c>
      <c r="E289" s="94">
        <v>910</v>
      </c>
      <c r="F289" s="94">
        <v>10</v>
      </c>
      <c r="G289" s="94">
        <v>1</v>
      </c>
      <c r="H289" s="95"/>
      <c r="I289" s="95"/>
      <c r="J289" s="98">
        <f t="shared" ref="J289:L289" si="45">J294+J314+J334+J344+J354+J394+J409</f>
        <v>5903282</v>
      </c>
      <c r="K289" s="98">
        <f t="shared" si="45"/>
        <v>5903282</v>
      </c>
      <c r="L289" s="98">
        <f t="shared" si="45"/>
        <v>5903282</v>
      </c>
      <c r="M289" s="145"/>
    </row>
    <row r="290" spans="1:14" s="32" customFormat="1" ht="19.5" x14ac:dyDescent="0.25">
      <c r="A290" s="142"/>
      <c r="B290" s="143"/>
      <c r="C290" s="144"/>
      <c r="D290" s="105" t="s">
        <v>52</v>
      </c>
      <c r="E290" s="94">
        <v>910</v>
      </c>
      <c r="F290" s="94">
        <v>10</v>
      </c>
      <c r="G290" s="94">
        <v>1</v>
      </c>
      <c r="H290" s="95"/>
      <c r="I290" s="95"/>
      <c r="J290" s="98">
        <f t="shared" ref="J290:L290" si="46">J295+J315+J335+J345+J355+J395+J410</f>
        <v>0</v>
      </c>
      <c r="K290" s="98">
        <f t="shared" si="46"/>
        <v>0</v>
      </c>
      <c r="L290" s="98">
        <f t="shared" si="46"/>
        <v>0</v>
      </c>
      <c r="M290" s="145"/>
    </row>
    <row r="291" spans="1:14" s="32" customFormat="1" x14ac:dyDescent="0.25">
      <c r="A291" s="142"/>
      <c r="B291" s="143"/>
      <c r="C291" s="144"/>
      <c r="D291" s="105" t="s">
        <v>153</v>
      </c>
      <c r="E291" s="94">
        <v>910</v>
      </c>
      <c r="F291" s="94">
        <v>10</v>
      </c>
      <c r="G291" s="94">
        <v>1</v>
      </c>
      <c r="H291" s="95"/>
      <c r="I291" s="95"/>
      <c r="J291" s="99">
        <f>SUM(J287:J290)</f>
        <v>85978870.719999999</v>
      </c>
      <c r="K291" s="99">
        <f>SUM(K287:K290)</f>
        <v>66436558.840000004</v>
      </c>
      <c r="L291" s="99">
        <f>SUM(L287:L290)</f>
        <v>65777609</v>
      </c>
      <c r="M291" s="145"/>
      <c r="N291" s="33"/>
    </row>
    <row r="292" spans="1:14" s="30" customFormat="1" ht="32.25" customHeight="1" x14ac:dyDescent="0.25">
      <c r="A292" s="134" t="s">
        <v>28</v>
      </c>
      <c r="B292" s="139" t="s">
        <v>115</v>
      </c>
      <c r="C292" s="136" t="s">
        <v>73</v>
      </c>
      <c r="D292" s="106" t="s">
        <v>60</v>
      </c>
      <c r="E292" s="92">
        <v>910</v>
      </c>
      <c r="F292" s="92">
        <v>10</v>
      </c>
      <c r="G292" s="92">
        <v>1</v>
      </c>
      <c r="H292" s="93">
        <v>15</v>
      </c>
      <c r="I292" s="93"/>
      <c r="J292" s="96">
        <f t="shared" ref="J292:L295" si="47">J297+J302+J307</f>
        <v>242095</v>
      </c>
      <c r="K292" s="96">
        <f t="shared" si="47"/>
        <v>242095</v>
      </c>
      <c r="L292" s="96">
        <f t="shared" si="47"/>
        <v>242095</v>
      </c>
      <c r="M292" s="137"/>
    </row>
    <row r="293" spans="1:14" s="30" customFormat="1" ht="29.25" x14ac:dyDescent="0.25">
      <c r="A293" s="134"/>
      <c r="B293" s="140"/>
      <c r="C293" s="136"/>
      <c r="D293" s="106" t="s">
        <v>50</v>
      </c>
      <c r="E293" s="92">
        <v>910</v>
      </c>
      <c r="F293" s="92">
        <v>10</v>
      </c>
      <c r="G293" s="92">
        <v>1</v>
      </c>
      <c r="H293" s="93">
        <v>15</v>
      </c>
      <c r="I293" s="93"/>
      <c r="J293" s="96">
        <f t="shared" si="47"/>
        <v>0</v>
      </c>
      <c r="K293" s="96">
        <f t="shared" si="47"/>
        <v>0</v>
      </c>
      <c r="L293" s="96">
        <f t="shared" si="47"/>
        <v>0</v>
      </c>
      <c r="M293" s="137"/>
    </row>
    <row r="294" spans="1:14" ht="29.25" x14ac:dyDescent="0.25">
      <c r="A294" s="134"/>
      <c r="B294" s="140"/>
      <c r="C294" s="136"/>
      <c r="D294" s="106" t="s">
        <v>51</v>
      </c>
      <c r="E294" s="92">
        <v>910</v>
      </c>
      <c r="F294" s="92">
        <v>10</v>
      </c>
      <c r="G294" s="92">
        <v>1</v>
      </c>
      <c r="H294" s="93">
        <v>15</v>
      </c>
      <c r="I294" s="93"/>
      <c r="J294" s="96">
        <f t="shared" si="47"/>
        <v>217000</v>
      </c>
      <c r="K294" s="96">
        <f t="shared" si="47"/>
        <v>217000</v>
      </c>
      <c r="L294" s="96">
        <f t="shared" si="47"/>
        <v>217000</v>
      </c>
      <c r="M294" s="137"/>
    </row>
    <row r="295" spans="1:14" ht="19.5" customHeight="1" x14ac:dyDescent="0.25">
      <c r="A295" s="134"/>
      <c r="B295" s="140"/>
      <c r="C295" s="136"/>
      <c r="D295" s="106" t="s">
        <v>52</v>
      </c>
      <c r="E295" s="92">
        <v>910</v>
      </c>
      <c r="F295" s="92">
        <v>10</v>
      </c>
      <c r="G295" s="92">
        <v>1</v>
      </c>
      <c r="H295" s="93">
        <v>15</v>
      </c>
      <c r="I295" s="93"/>
      <c r="J295" s="96">
        <f t="shared" si="47"/>
        <v>0</v>
      </c>
      <c r="K295" s="96">
        <f t="shared" si="47"/>
        <v>0</v>
      </c>
      <c r="L295" s="96">
        <f t="shared" si="47"/>
        <v>0</v>
      </c>
      <c r="M295" s="137"/>
    </row>
    <row r="296" spans="1:14" x14ac:dyDescent="0.25">
      <c r="A296" s="134"/>
      <c r="B296" s="141"/>
      <c r="C296" s="136"/>
      <c r="D296" s="106" t="s">
        <v>153</v>
      </c>
      <c r="E296" s="92">
        <v>910</v>
      </c>
      <c r="F296" s="92">
        <v>10</v>
      </c>
      <c r="G296" s="92">
        <v>1</v>
      </c>
      <c r="H296" s="93">
        <v>15</v>
      </c>
      <c r="I296" s="93"/>
      <c r="J296" s="97">
        <f>SUM(J292:J295)</f>
        <v>459095</v>
      </c>
      <c r="K296" s="97">
        <f>SUM(K292:K295)</f>
        <v>459095</v>
      </c>
      <c r="L296" s="97">
        <f>SUM(L292:L295)</f>
        <v>459095</v>
      </c>
      <c r="M296" s="137"/>
    </row>
    <row r="297" spans="1:14" ht="29.25" x14ac:dyDescent="0.25">
      <c r="A297" s="133" t="s">
        <v>1</v>
      </c>
      <c r="B297" s="138" t="s">
        <v>116</v>
      </c>
      <c r="C297" s="136" t="s">
        <v>73</v>
      </c>
      <c r="D297" s="106" t="s">
        <v>60</v>
      </c>
      <c r="E297" s="92">
        <v>910</v>
      </c>
      <c r="F297" s="92">
        <v>10</v>
      </c>
      <c r="G297" s="92">
        <v>1</v>
      </c>
      <c r="H297" s="93">
        <v>15</v>
      </c>
      <c r="I297" s="93">
        <v>81150</v>
      </c>
      <c r="J297" s="96">
        <v>20000</v>
      </c>
      <c r="K297" s="96">
        <v>20000</v>
      </c>
      <c r="L297" s="96">
        <v>20000</v>
      </c>
      <c r="M297" s="137"/>
    </row>
    <row r="298" spans="1:14" ht="29.25" x14ac:dyDescent="0.25">
      <c r="A298" s="133"/>
      <c r="B298" s="138"/>
      <c r="C298" s="136"/>
      <c r="D298" s="106" t="s">
        <v>50</v>
      </c>
      <c r="E298" s="92">
        <v>910</v>
      </c>
      <c r="F298" s="92">
        <v>10</v>
      </c>
      <c r="G298" s="92">
        <v>1</v>
      </c>
      <c r="H298" s="93">
        <v>15</v>
      </c>
      <c r="I298" s="93">
        <v>81150</v>
      </c>
      <c r="J298" s="96">
        <v>0</v>
      </c>
      <c r="K298" s="96">
        <v>0</v>
      </c>
      <c r="L298" s="96">
        <v>0</v>
      </c>
      <c r="M298" s="137"/>
    </row>
    <row r="299" spans="1:14" ht="29.25" x14ac:dyDescent="0.25">
      <c r="A299" s="133"/>
      <c r="B299" s="138"/>
      <c r="C299" s="136"/>
      <c r="D299" s="106" t="s">
        <v>51</v>
      </c>
      <c r="E299" s="92">
        <v>910</v>
      </c>
      <c r="F299" s="92">
        <v>10</v>
      </c>
      <c r="G299" s="92">
        <v>1</v>
      </c>
      <c r="H299" s="93">
        <v>15</v>
      </c>
      <c r="I299" s="93">
        <v>81150</v>
      </c>
      <c r="J299" s="96">
        <v>0</v>
      </c>
      <c r="K299" s="96">
        <v>0</v>
      </c>
      <c r="L299" s="96">
        <v>0</v>
      </c>
      <c r="M299" s="137"/>
    </row>
    <row r="300" spans="1:14" ht="19.5" x14ac:dyDescent="0.25">
      <c r="A300" s="133"/>
      <c r="B300" s="138"/>
      <c r="C300" s="136"/>
      <c r="D300" s="106" t="s">
        <v>52</v>
      </c>
      <c r="E300" s="92">
        <v>910</v>
      </c>
      <c r="F300" s="92">
        <v>10</v>
      </c>
      <c r="G300" s="92">
        <v>1</v>
      </c>
      <c r="H300" s="93">
        <v>15</v>
      </c>
      <c r="I300" s="93">
        <v>81150</v>
      </c>
      <c r="J300" s="96">
        <v>0</v>
      </c>
      <c r="K300" s="96">
        <v>0</v>
      </c>
      <c r="L300" s="96">
        <v>0</v>
      </c>
      <c r="M300" s="137"/>
    </row>
    <row r="301" spans="1:14" x14ac:dyDescent="0.25">
      <c r="A301" s="133"/>
      <c r="B301" s="138"/>
      <c r="C301" s="136"/>
      <c r="D301" s="106" t="s">
        <v>153</v>
      </c>
      <c r="E301" s="92">
        <v>910</v>
      </c>
      <c r="F301" s="92">
        <v>10</v>
      </c>
      <c r="G301" s="92">
        <v>1</v>
      </c>
      <c r="H301" s="93">
        <v>15</v>
      </c>
      <c r="I301" s="93">
        <v>81150</v>
      </c>
      <c r="J301" s="96">
        <f>SUM(J297:J300)</f>
        <v>20000</v>
      </c>
      <c r="K301" s="96">
        <f>SUM(K297:K300)</f>
        <v>20000</v>
      </c>
      <c r="L301" s="96">
        <f>SUM(L297:L300)</f>
        <v>20000</v>
      </c>
      <c r="M301" s="137"/>
    </row>
    <row r="302" spans="1:14" ht="29.25" x14ac:dyDescent="0.25">
      <c r="A302" s="133" t="s">
        <v>2</v>
      </c>
      <c r="B302" s="138" t="s">
        <v>117</v>
      </c>
      <c r="C302" s="136" t="s">
        <v>73</v>
      </c>
      <c r="D302" s="106" t="s">
        <v>60</v>
      </c>
      <c r="E302" s="92">
        <v>910</v>
      </c>
      <c r="F302" s="92">
        <v>10</v>
      </c>
      <c r="G302" s="92">
        <v>1</v>
      </c>
      <c r="H302" s="93">
        <v>15</v>
      </c>
      <c r="I302" s="93">
        <v>82360</v>
      </c>
      <c r="J302" s="96">
        <v>222095</v>
      </c>
      <c r="K302" s="96">
        <v>222095</v>
      </c>
      <c r="L302" s="96">
        <v>222095</v>
      </c>
      <c r="M302" s="137"/>
    </row>
    <row r="303" spans="1:14" ht="29.25" x14ac:dyDescent="0.25">
      <c r="A303" s="133"/>
      <c r="B303" s="138"/>
      <c r="C303" s="136"/>
      <c r="D303" s="106" t="s">
        <v>50</v>
      </c>
      <c r="E303" s="92">
        <v>910</v>
      </c>
      <c r="F303" s="92">
        <v>10</v>
      </c>
      <c r="G303" s="92">
        <v>1</v>
      </c>
      <c r="H303" s="93">
        <v>15</v>
      </c>
      <c r="I303" s="93">
        <v>82360</v>
      </c>
      <c r="J303" s="96">
        <v>0</v>
      </c>
      <c r="K303" s="96">
        <v>0</v>
      </c>
      <c r="L303" s="96">
        <v>0</v>
      </c>
      <c r="M303" s="137"/>
    </row>
    <row r="304" spans="1:14" ht="29.25" x14ac:dyDescent="0.25">
      <c r="A304" s="133"/>
      <c r="B304" s="138"/>
      <c r="C304" s="136"/>
      <c r="D304" s="106" t="s">
        <v>51</v>
      </c>
      <c r="E304" s="92">
        <v>910</v>
      </c>
      <c r="F304" s="92">
        <v>10</v>
      </c>
      <c r="G304" s="92">
        <v>1</v>
      </c>
      <c r="H304" s="93">
        <v>15</v>
      </c>
      <c r="I304" s="93">
        <v>82360</v>
      </c>
      <c r="J304" s="96">
        <v>0</v>
      </c>
      <c r="K304" s="96">
        <v>0</v>
      </c>
      <c r="L304" s="96">
        <v>0</v>
      </c>
      <c r="M304" s="137"/>
    </row>
    <row r="305" spans="1:13" ht="19.5" x14ac:dyDescent="0.25">
      <c r="A305" s="133"/>
      <c r="B305" s="138"/>
      <c r="C305" s="136"/>
      <c r="D305" s="106" t="s">
        <v>52</v>
      </c>
      <c r="E305" s="92">
        <v>910</v>
      </c>
      <c r="F305" s="92">
        <v>10</v>
      </c>
      <c r="G305" s="92">
        <v>1</v>
      </c>
      <c r="H305" s="93">
        <v>15</v>
      </c>
      <c r="I305" s="93">
        <v>82360</v>
      </c>
      <c r="J305" s="96">
        <v>0</v>
      </c>
      <c r="K305" s="96">
        <v>0</v>
      </c>
      <c r="L305" s="96">
        <v>0</v>
      </c>
      <c r="M305" s="137"/>
    </row>
    <row r="306" spans="1:13" x14ac:dyDescent="0.25">
      <c r="A306" s="133"/>
      <c r="B306" s="138"/>
      <c r="C306" s="136"/>
      <c r="D306" s="106" t="s">
        <v>153</v>
      </c>
      <c r="E306" s="92">
        <v>910</v>
      </c>
      <c r="F306" s="92">
        <v>10</v>
      </c>
      <c r="G306" s="92">
        <v>1</v>
      </c>
      <c r="H306" s="93">
        <v>15</v>
      </c>
      <c r="I306" s="93">
        <v>82360</v>
      </c>
      <c r="J306" s="96">
        <f>SUM(J302:J305)</f>
        <v>222095</v>
      </c>
      <c r="K306" s="96">
        <f>SUM(K302:K305)</f>
        <v>222095</v>
      </c>
      <c r="L306" s="96">
        <f>SUM(L302:L305)</f>
        <v>222095</v>
      </c>
      <c r="M306" s="137"/>
    </row>
    <row r="307" spans="1:13" ht="29.25" x14ac:dyDescent="0.25">
      <c r="A307" s="133" t="s">
        <v>4</v>
      </c>
      <c r="B307" s="138" t="s">
        <v>147</v>
      </c>
      <c r="C307" s="136" t="s">
        <v>73</v>
      </c>
      <c r="D307" s="106" t="s">
        <v>60</v>
      </c>
      <c r="E307" s="92">
        <v>910</v>
      </c>
      <c r="F307" s="92">
        <v>10</v>
      </c>
      <c r="G307" s="92">
        <v>1</v>
      </c>
      <c r="H307" s="93">
        <v>15</v>
      </c>
      <c r="I307" s="93">
        <v>84280</v>
      </c>
      <c r="J307" s="96">
        <v>0</v>
      </c>
      <c r="K307" s="96">
        <v>0</v>
      </c>
      <c r="L307" s="96">
        <v>0</v>
      </c>
      <c r="M307" s="137"/>
    </row>
    <row r="308" spans="1:13" ht="29.25" x14ac:dyDescent="0.25">
      <c r="A308" s="133"/>
      <c r="B308" s="138"/>
      <c r="C308" s="136"/>
      <c r="D308" s="106" t="s">
        <v>50</v>
      </c>
      <c r="E308" s="92">
        <v>910</v>
      </c>
      <c r="F308" s="92">
        <v>10</v>
      </c>
      <c r="G308" s="92">
        <v>1</v>
      </c>
      <c r="H308" s="93">
        <v>15</v>
      </c>
      <c r="I308" s="93">
        <v>84280</v>
      </c>
      <c r="J308" s="96">
        <v>0</v>
      </c>
      <c r="K308" s="96">
        <v>0</v>
      </c>
      <c r="L308" s="96">
        <v>0</v>
      </c>
      <c r="M308" s="137"/>
    </row>
    <row r="309" spans="1:13" ht="29.25" x14ac:dyDescent="0.25">
      <c r="A309" s="133"/>
      <c r="B309" s="138"/>
      <c r="C309" s="136"/>
      <c r="D309" s="106" t="s">
        <v>51</v>
      </c>
      <c r="E309" s="92">
        <v>910</v>
      </c>
      <c r="F309" s="92">
        <v>10</v>
      </c>
      <c r="G309" s="92">
        <v>1</v>
      </c>
      <c r="H309" s="93">
        <v>15</v>
      </c>
      <c r="I309" s="93">
        <v>84280</v>
      </c>
      <c r="J309" s="96">
        <v>217000</v>
      </c>
      <c r="K309" s="96">
        <v>217000</v>
      </c>
      <c r="L309" s="96">
        <v>217000</v>
      </c>
      <c r="M309" s="137"/>
    </row>
    <row r="310" spans="1:13" ht="19.5" x14ac:dyDescent="0.25">
      <c r="A310" s="133"/>
      <c r="B310" s="138"/>
      <c r="C310" s="136"/>
      <c r="D310" s="106" t="s">
        <v>52</v>
      </c>
      <c r="E310" s="92">
        <v>910</v>
      </c>
      <c r="F310" s="92">
        <v>10</v>
      </c>
      <c r="G310" s="92">
        <v>1</v>
      </c>
      <c r="H310" s="93">
        <v>15</v>
      </c>
      <c r="I310" s="93">
        <v>84280</v>
      </c>
      <c r="J310" s="96">
        <v>0</v>
      </c>
      <c r="K310" s="96">
        <v>0</v>
      </c>
      <c r="L310" s="96">
        <v>0</v>
      </c>
      <c r="M310" s="137"/>
    </row>
    <row r="311" spans="1:13" x14ac:dyDescent="0.25">
      <c r="A311" s="133"/>
      <c r="B311" s="138"/>
      <c r="C311" s="136"/>
      <c r="D311" s="106" t="s">
        <v>153</v>
      </c>
      <c r="E311" s="92">
        <v>910</v>
      </c>
      <c r="F311" s="92">
        <v>10</v>
      </c>
      <c r="G311" s="92">
        <v>1</v>
      </c>
      <c r="H311" s="93">
        <v>15</v>
      </c>
      <c r="I311" s="93">
        <v>84280</v>
      </c>
      <c r="J311" s="96">
        <f>SUM(J307:J310)</f>
        <v>217000</v>
      </c>
      <c r="K311" s="96">
        <f>SUM(K307:K310)</f>
        <v>217000</v>
      </c>
      <c r="L311" s="96">
        <f>SUM(L307:L310)</f>
        <v>217000</v>
      </c>
      <c r="M311" s="137"/>
    </row>
    <row r="312" spans="1:13" ht="29.25" x14ac:dyDescent="0.25">
      <c r="A312" s="134" t="s">
        <v>29</v>
      </c>
      <c r="B312" s="135" t="s">
        <v>118</v>
      </c>
      <c r="C312" s="136" t="s">
        <v>73</v>
      </c>
      <c r="D312" s="106" t="s">
        <v>60</v>
      </c>
      <c r="E312" s="92">
        <v>910</v>
      </c>
      <c r="F312" s="92">
        <v>10</v>
      </c>
      <c r="G312" s="92">
        <v>1</v>
      </c>
      <c r="H312" s="93">
        <v>17</v>
      </c>
      <c r="I312" s="93"/>
      <c r="J312" s="96">
        <f t="shared" ref="J312:L315" si="48">J317+J322+J327</f>
        <v>123375</v>
      </c>
      <c r="K312" s="96">
        <f t="shared" si="48"/>
        <v>123375</v>
      </c>
      <c r="L312" s="96">
        <f t="shared" si="48"/>
        <v>123375</v>
      </c>
      <c r="M312" s="137"/>
    </row>
    <row r="313" spans="1:13" ht="29.25" x14ac:dyDescent="0.25">
      <c r="A313" s="134"/>
      <c r="B313" s="135"/>
      <c r="C313" s="136"/>
      <c r="D313" s="106" t="s">
        <v>50</v>
      </c>
      <c r="E313" s="92">
        <v>910</v>
      </c>
      <c r="F313" s="92">
        <v>10</v>
      </c>
      <c r="G313" s="92">
        <v>1</v>
      </c>
      <c r="H313" s="93">
        <v>17</v>
      </c>
      <c r="I313" s="93"/>
      <c r="J313" s="96">
        <f t="shared" si="48"/>
        <v>0</v>
      </c>
      <c r="K313" s="96">
        <f t="shared" si="48"/>
        <v>0</v>
      </c>
      <c r="L313" s="96">
        <f t="shared" si="48"/>
        <v>0</v>
      </c>
      <c r="M313" s="137"/>
    </row>
    <row r="314" spans="1:13" ht="29.25" x14ac:dyDescent="0.25">
      <c r="A314" s="134"/>
      <c r="B314" s="135"/>
      <c r="C314" s="136"/>
      <c r="D314" s="106" t="s">
        <v>51</v>
      </c>
      <c r="E314" s="92">
        <v>910</v>
      </c>
      <c r="F314" s="92">
        <v>10</v>
      </c>
      <c r="G314" s="92">
        <v>1</v>
      </c>
      <c r="H314" s="93">
        <v>17</v>
      </c>
      <c r="I314" s="93"/>
      <c r="J314" s="96">
        <f t="shared" si="48"/>
        <v>1064200</v>
      </c>
      <c r="K314" s="96">
        <f t="shared" si="48"/>
        <v>1064200</v>
      </c>
      <c r="L314" s="96">
        <f t="shared" si="48"/>
        <v>1064200</v>
      </c>
      <c r="M314" s="137"/>
    </row>
    <row r="315" spans="1:13" ht="19.5" x14ac:dyDescent="0.25">
      <c r="A315" s="134"/>
      <c r="B315" s="135"/>
      <c r="C315" s="136"/>
      <c r="D315" s="106" t="s">
        <v>52</v>
      </c>
      <c r="E315" s="92">
        <v>910</v>
      </c>
      <c r="F315" s="92">
        <v>10</v>
      </c>
      <c r="G315" s="92">
        <v>1</v>
      </c>
      <c r="H315" s="93">
        <v>17</v>
      </c>
      <c r="I315" s="93"/>
      <c r="J315" s="96">
        <f t="shared" si="48"/>
        <v>0</v>
      </c>
      <c r="K315" s="96">
        <f t="shared" si="48"/>
        <v>0</v>
      </c>
      <c r="L315" s="96">
        <f t="shared" si="48"/>
        <v>0</v>
      </c>
      <c r="M315" s="137"/>
    </row>
    <row r="316" spans="1:13" x14ac:dyDescent="0.25">
      <c r="A316" s="134"/>
      <c r="B316" s="135"/>
      <c r="C316" s="136"/>
      <c r="D316" s="106" t="s">
        <v>153</v>
      </c>
      <c r="E316" s="92">
        <v>910</v>
      </c>
      <c r="F316" s="92">
        <v>10</v>
      </c>
      <c r="G316" s="92">
        <v>1</v>
      </c>
      <c r="H316" s="93">
        <v>17</v>
      </c>
      <c r="I316" s="93"/>
      <c r="J316" s="97">
        <f>SUM(J312:J315)</f>
        <v>1187575</v>
      </c>
      <c r="K316" s="97">
        <f>SUM(K312:K315)</f>
        <v>1187575</v>
      </c>
      <c r="L316" s="97">
        <f>SUM(L312:L315)</f>
        <v>1187575</v>
      </c>
      <c r="M316" s="137"/>
    </row>
    <row r="317" spans="1:13" ht="29.25" x14ac:dyDescent="0.25">
      <c r="A317" s="133" t="s">
        <v>8</v>
      </c>
      <c r="B317" s="138" t="s">
        <v>119</v>
      </c>
      <c r="C317" s="136" t="s">
        <v>73</v>
      </c>
      <c r="D317" s="106" t="s">
        <v>60</v>
      </c>
      <c r="E317" s="92">
        <v>910</v>
      </c>
      <c r="F317" s="92">
        <v>10</v>
      </c>
      <c r="G317" s="92">
        <v>1</v>
      </c>
      <c r="H317" s="93">
        <v>17</v>
      </c>
      <c r="I317" s="93">
        <v>82300</v>
      </c>
      <c r="J317" s="96">
        <v>119500</v>
      </c>
      <c r="K317" s="96">
        <v>119500</v>
      </c>
      <c r="L317" s="96">
        <v>119500</v>
      </c>
      <c r="M317" s="137"/>
    </row>
    <row r="318" spans="1:13" ht="29.25" x14ac:dyDescent="0.25">
      <c r="A318" s="133"/>
      <c r="B318" s="138"/>
      <c r="C318" s="136"/>
      <c r="D318" s="106" t="s">
        <v>50</v>
      </c>
      <c r="E318" s="92">
        <v>910</v>
      </c>
      <c r="F318" s="92">
        <v>10</v>
      </c>
      <c r="G318" s="92">
        <v>1</v>
      </c>
      <c r="H318" s="93">
        <v>17</v>
      </c>
      <c r="I318" s="93">
        <v>82300</v>
      </c>
      <c r="J318" s="96">
        <v>0</v>
      </c>
      <c r="K318" s="96">
        <v>0</v>
      </c>
      <c r="L318" s="96">
        <v>0</v>
      </c>
      <c r="M318" s="137"/>
    </row>
    <row r="319" spans="1:13" ht="29.25" x14ac:dyDescent="0.25">
      <c r="A319" s="133"/>
      <c r="B319" s="138"/>
      <c r="C319" s="136"/>
      <c r="D319" s="106" t="s">
        <v>51</v>
      </c>
      <c r="E319" s="92">
        <v>910</v>
      </c>
      <c r="F319" s="92">
        <v>10</v>
      </c>
      <c r="G319" s="92">
        <v>1</v>
      </c>
      <c r="H319" s="93">
        <v>17</v>
      </c>
      <c r="I319" s="93">
        <v>82300</v>
      </c>
      <c r="J319" s="96">
        <v>0</v>
      </c>
      <c r="K319" s="96">
        <v>0</v>
      </c>
      <c r="L319" s="96">
        <v>0</v>
      </c>
      <c r="M319" s="137"/>
    </row>
    <row r="320" spans="1:13" ht="19.5" x14ac:dyDescent="0.25">
      <c r="A320" s="133"/>
      <c r="B320" s="138"/>
      <c r="C320" s="136"/>
      <c r="D320" s="106" t="s">
        <v>52</v>
      </c>
      <c r="E320" s="92">
        <v>910</v>
      </c>
      <c r="F320" s="92">
        <v>10</v>
      </c>
      <c r="G320" s="92">
        <v>1</v>
      </c>
      <c r="H320" s="93">
        <v>17</v>
      </c>
      <c r="I320" s="93">
        <v>82300</v>
      </c>
      <c r="J320" s="96">
        <v>0</v>
      </c>
      <c r="K320" s="96">
        <v>0</v>
      </c>
      <c r="L320" s="96">
        <v>0</v>
      </c>
      <c r="M320" s="137"/>
    </row>
    <row r="321" spans="1:13" x14ac:dyDescent="0.25">
      <c r="A321" s="133"/>
      <c r="B321" s="138"/>
      <c r="C321" s="136"/>
      <c r="D321" s="106" t="s">
        <v>153</v>
      </c>
      <c r="E321" s="92">
        <v>910</v>
      </c>
      <c r="F321" s="92">
        <v>10</v>
      </c>
      <c r="G321" s="92">
        <v>1</v>
      </c>
      <c r="H321" s="93">
        <v>17</v>
      </c>
      <c r="I321" s="93">
        <v>82300</v>
      </c>
      <c r="J321" s="96">
        <f>SUM(J317:J320)</f>
        <v>119500</v>
      </c>
      <c r="K321" s="96">
        <f>SUM(K317:K320)</f>
        <v>119500</v>
      </c>
      <c r="L321" s="96">
        <f>SUM(L317:L320)</f>
        <v>119500</v>
      </c>
      <c r="M321" s="137"/>
    </row>
    <row r="322" spans="1:13" ht="29.25" x14ac:dyDescent="0.25">
      <c r="A322" s="133" t="s">
        <v>9</v>
      </c>
      <c r="B322" s="138" t="s">
        <v>120</v>
      </c>
      <c r="C322" s="136" t="s">
        <v>73</v>
      </c>
      <c r="D322" s="106" t="s">
        <v>60</v>
      </c>
      <c r="E322" s="92">
        <v>910</v>
      </c>
      <c r="F322" s="92">
        <v>10</v>
      </c>
      <c r="G322" s="92">
        <v>1</v>
      </c>
      <c r="H322" s="93">
        <v>17</v>
      </c>
      <c r="I322" s="93">
        <v>82320</v>
      </c>
      <c r="J322" s="96">
        <v>3875</v>
      </c>
      <c r="K322" s="96">
        <v>3875</v>
      </c>
      <c r="L322" s="96">
        <v>3875</v>
      </c>
      <c r="M322" s="137"/>
    </row>
    <row r="323" spans="1:13" ht="29.25" x14ac:dyDescent="0.25">
      <c r="A323" s="133"/>
      <c r="B323" s="138"/>
      <c r="C323" s="136"/>
      <c r="D323" s="106" t="s">
        <v>50</v>
      </c>
      <c r="E323" s="92">
        <v>910</v>
      </c>
      <c r="F323" s="92">
        <v>10</v>
      </c>
      <c r="G323" s="92">
        <v>1</v>
      </c>
      <c r="H323" s="93">
        <v>17</v>
      </c>
      <c r="I323" s="93">
        <v>82320</v>
      </c>
      <c r="J323" s="96">
        <v>0</v>
      </c>
      <c r="K323" s="96">
        <v>0</v>
      </c>
      <c r="L323" s="96">
        <v>0</v>
      </c>
      <c r="M323" s="137"/>
    </row>
    <row r="324" spans="1:13" ht="29.25" x14ac:dyDescent="0.25">
      <c r="A324" s="133"/>
      <c r="B324" s="138"/>
      <c r="C324" s="136"/>
      <c r="D324" s="106" t="s">
        <v>51</v>
      </c>
      <c r="E324" s="92">
        <v>910</v>
      </c>
      <c r="F324" s="92">
        <v>10</v>
      </c>
      <c r="G324" s="92">
        <v>1</v>
      </c>
      <c r="H324" s="93">
        <v>17</v>
      </c>
      <c r="I324" s="93">
        <v>82320</v>
      </c>
      <c r="J324" s="96">
        <v>0</v>
      </c>
      <c r="K324" s="96">
        <v>0</v>
      </c>
      <c r="L324" s="96">
        <v>0</v>
      </c>
      <c r="M324" s="137"/>
    </row>
    <row r="325" spans="1:13" ht="19.5" x14ac:dyDescent="0.25">
      <c r="A325" s="133"/>
      <c r="B325" s="138"/>
      <c r="C325" s="136"/>
      <c r="D325" s="106" t="s">
        <v>52</v>
      </c>
      <c r="E325" s="92">
        <v>910</v>
      </c>
      <c r="F325" s="92">
        <v>10</v>
      </c>
      <c r="G325" s="92">
        <v>1</v>
      </c>
      <c r="H325" s="93">
        <v>17</v>
      </c>
      <c r="I325" s="93">
        <v>82320</v>
      </c>
      <c r="J325" s="96">
        <v>0</v>
      </c>
      <c r="K325" s="96">
        <v>0</v>
      </c>
      <c r="L325" s="96">
        <v>0</v>
      </c>
      <c r="M325" s="137"/>
    </row>
    <row r="326" spans="1:13" x14ac:dyDescent="0.25">
      <c r="A326" s="133"/>
      <c r="B326" s="138"/>
      <c r="C326" s="136"/>
      <c r="D326" s="106" t="s">
        <v>153</v>
      </c>
      <c r="E326" s="92">
        <v>910</v>
      </c>
      <c r="F326" s="92">
        <v>10</v>
      </c>
      <c r="G326" s="92">
        <v>1</v>
      </c>
      <c r="H326" s="93">
        <v>17</v>
      </c>
      <c r="I326" s="93">
        <v>82320</v>
      </c>
      <c r="J326" s="96">
        <f>SUM(J322:J325)</f>
        <v>3875</v>
      </c>
      <c r="K326" s="96">
        <f>SUM(K322:K325)</f>
        <v>3875</v>
      </c>
      <c r="L326" s="96">
        <f>SUM(L322:L325)</f>
        <v>3875</v>
      </c>
      <c r="M326" s="137"/>
    </row>
    <row r="327" spans="1:13" ht="29.25" x14ac:dyDescent="0.25">
      <c r="A327" s="133" t="s">
        <v>10</v>
      </c>
      <c r="B327" s="138" t="s">
        <v>148</v>
      </c>
      <c r="C327" s="136" t="s">
        <v>73</v>
      </c>
      <c r="D327" s="106" t="s">
        <v>60</v>
      </c>
      <c r="E327" s="92">
        <v>910</v>
      </c>
      <c r="F327" s="92">
        <v>10</v>
      </c>
      <c r="G327" s="92">
        <v>1</v>
      </c>
      <c r="H327" s="93">
        <v>17</v>
      </c>
      <c r="I327" s="93">
        <v>84290</v>
      </c>
      <c r="J327" s="96">
        <v>0</v>
      </c>
      <c r="K327" s="96">
        <v>0</v>
      </c>
      <c r="L327" s="96">
        <v>0</v>
      </c>
      <c r="M327" s="137"/>
    </row>
    <row r="328" spans="1:13" ht="29.25" x14ac:dyDescent="0.25">
      <c r="A328" s="133"/>
      <c r="B328" s="138"/>
      <c r="C328" s="136"/>
      <c r="D328" s="106" t="s">
        <v>50</v>
      </c>
      <c r="E328" s="92">
        <v>910</v>
      </c>
      <c r="F328" s="92">
        <v>10</v>
      </c>
      <c r="G328" s="92">
        <v>1</v>
      </c>
      <c r="H328" s="93">
        <v>17</v>
      </c>
      <c r="I328" s="93">
        <v>84290</v>
      </c>
      <c r="J328" s="96">
        <v>0</v>
      </c>
      <c r="K328" s="96">
        <v>0</v>
      </c>
      <c r="L328" s="96">
        <v>0</v>
      </c>
      <c r="M328" s="137"/>
    </row>
    <row r="329" spans="1:13" ht="29.25" x14ac:dyDescent="0.25">
      <c r="A329" s="133"/>
      <c r="B329" s="138"/>
      <c r="C329" s="136"/>
      <c r="D329" s="106" t="s">
        <v>51</v>
      </c>
      <c r="E329" s="92">
        <v>910</v>
      </c>
      <c r="F329" s="92">
        <v>10</v>
      </c>
      <c r="G329" s="92">
        <v>1</v>
      </c>
      <c r="H329" s="93">
        <v>17</v>
      </c>
      <c r="I329" s="93">
        <v>84290</v>
      </c>
      <c r="J329" s="96">
        <v>1064200</v>
      </c>
      <c r="K329" s="96">
        <v>1064200</v>
      </c>
      <c r="L329" s="96">
        <v>1064200</v>
      </c>
      <c r="M329" s="137"/>
    </row>
    <row r="330" spans="1:13" ht="19.5" x14ac:dyDescent="0.25">
      <c r="A330" s="133"/>
      <c r="B330" s="138"/>
      <c r="C330" s="136"/>
      <c r="D330" s="106" t="s">
        <v>52</v>
      </c>
      <c r="E330" s="92">
        <v>910</v>
      </c>
      <c r="F330" s="92">
        <v>10</v>
      </c>
      <c r="G330" s="92">
        <v>1</v>
      </c>
      <c r="H330" s="93">
        <v>17</v>
      </c>
      <c r="I330" s="93">
        <v>84290</v>
      </c>
      <c r="J330" s="96">
        <v>0</v>
      </c>
      <c r="K330" s="96">
        <v>0</v>
      </c>
      <c r="L330" s="96">
        <v>0</v>
      </c>
      <c r="M330" s="137"/>
    </row>
    <row r="331" spans="1:13" x14ac:dyDescent="0.25">
      <c r="A331" s="133"/>
      <c r="B331" s="138"/>
      <c r="C331" s="136"/>
      <c r="D331" s="106" t="s">
        <v>153</v>
      </c>
      <c r="E331" s="92">
        <v>910</v>
      </c>
      <c r="F331" s="92">
        <v>10</v>
      </c>
      <c r="G331" s="92">
        <v>1</v>
      </c>
      <c r="H331" s="93">
        <v>17</v>
      </c>
      <c r="I331" s="93">
        <v>84290</v>
      </c>
      <c r="J331" s="96">
        <f>SUM(J327:J330)</f>
        <v>1064200</v>
      </c>
      <c r="K331" s="96">
        <f>SUM(K327:K330)</f>
        <v>1064200</v>
      </c>
      <c r="L331" s="96">
        <f>SUM(L327:L330)</f>
        <v>1064200</v>
      </c>
      <c r="M331" s="137"/>
    </row>
    <row r="332" spans="1:13" ht="29.25" x14ac:dyDescent="0.25">
      <c r="A332" s="134" t="s">
        <v>30</v>
      </c>
      <c r="B332" s="135" t="s">
        <v>121</v>
      </c>
      <c r="C332" s="136" t="s">
        <v>73</v>
      </c>
      <c r="D332" s="106" t="s">
        <v>60</v>
      </c>
      <c r="E332" s="92">
        <v>910</v>
      </c>
      <c r="F332" s="92">
        <v>10</v>
      </c>
      <c r="G332" s="92">
        <v>1</v>
      </c>
      <c r="H332" s="93">
        <v>35</v>
      </c>
      <c r="I332" s="93"/>
      <c r="J332" s="96">
        <f t="shared" ref="J332:L335" si="49">J337</f>
        <v>0</v>
      </c>
      <c r="K332" s="96">
        <f t="shared" si="49"/>
        <v>0</v>
      </c>
      <c r="L332" s="96">
        <f t="shared" si="49"/>
        <v>0</v>
      </c>
      <c r="M332" s="137"/>
    </row>
    <row r="333" spans="1:13" ht="29.25" x14ac:dyDescent="0.25">
      <c r="A333" s="134"/>
      <c r="B333" s="135"/>
      <c r="C333" s="136"/>
      <c r="D333" s="106" t="s">
        <v>50</v>
      </c>
      <c r="E333" s="92">
        <v>910</v>
      </c>
      <c r="F333" s="92">
        <v>10</v>
      </c>
      <c r="G333" s="92">
        <v>1</v>
      </c>
      <c r="H333" s="93">
        <v>35</v>
      </c>
      <c r="I333" s="93"/>
      <c r="J333" s="96">
        <f t="shared" si="49"/>
        <v>259200</v>
      </c>
      <c r="K333" s="96">
        <f t="shared" si="49"/>
        <v>262800</v>
      </c>
      <c r="L333" s="96">
        <f t="shared" si="49"/>
        <v>266400</v>
      </c>
      <c r="M333" s="137"/>
    </row>
    <row r="334" spans="1:13" ht="29.25" x14ac:dyDescent="0.25">
      <c r="A334" s="134"/>
      <c r="B334" s="135"/>
      <c r="C334" s="136"/>
      <c r="D334" s="106" t="s">
        <v>51</v>
      </c>
      <c r="E334" s="92">
        <v>910</v>
      </c>
      <c r="F334" s="92">
        <v>10</v>
      </c>
      <c r="G334" s="92">
        <v>1</v>
      </c>
      <c r="H334" s="93">
        <v>35</v>
      </c>
      <c r="I334" s="93"/>
      <c r="J334" s="96">
        <f t="shared" si="49"/>
        <v>0</v>
      </c>
      <c r="K334" s="96">
        <f t="shared" si="49"/>
        <v>0</v>
      </c>
      <c r="L334" s="96">
        <f t="shared" si="49"/>
        <v>0</v>
      </c>
      <c r="M334" s="137"/>
    </row>
    <row r="335" spans="1:13" ht="19.5" x14ac:dyDescent="0.25">
      <c r="A335" s="134"/>
      <c r="B335" s="135"/>
      <c r="C335" s="136"/>
      <c r="D335" s="106" t="s">
        <v>52</v>
      </c>
      <c r="E335" s="92">
        <v>910</v>
      </c>
      <c r="F335" s="92">
        <v>10</v>
      </c>
      <c r="G335" s="92">
        <v>1</v>
      </c>
      <c r="H335" s="93">
        <v>35</v>
      </c>
      <c r="I335" s="93"/>
      <c r="J335" s="96">
        <f t="shared" si="49"/>
        <v>0</v>
      </c>
      <c r="K335" s="96">
        <f t="shared" si="49"/>
        <v>0</v>
      </c>
      <c r="L335" s="96">
        <f t="shared" si="49"/>
        <v>0</v>
      </c>
      <c r="M335" s="137"/>
    </row>
    <row r="336" spans="1:13" x14ac:dyDescent="0.25">
      <c r="A336" s="134"/>
      <c r="B336" s="135"/>
      <c r="C336" s="136"/>
      <c r="D336" s="106" t="s">
        <v>153</v>
      </c>
      <c r="E336" s="92">
        <v>910</v>
      </c>
      <c r="F336" s="92">
        <v>10</v>
      </c>
      <c r="G336" s="92">
        <v>1</v>
      </c>
      <c r="H336" s="93">
        <v>35</v>
      </c>
      <c r="I336" s="93"/>
      <c r="J336" s="97">
        <f>SUM(J332:J335)</f>
        <v>259200</v>
      </c>
      <c r="K336" s="96">
        <f>SUM(K332:K335)</f>
        <v>262800</v>
      </c>
      <c r="L336" s="96">
        <f>SUM(L332:L335)</f>
        <v>266400</v>
      </c>
      <c r="M336" s="137"/>
    </row>
    <row r="337" spans="1:13" ht="29.25" x14ac:dyDescent="0.25">
      <c r="A337" s="133" t="s">
        <v>12</v>
      </c>
      <c r="B337" s="138" t="s">
        <v>145</v>
      </c>
      <c r="C337" s="136" t="s">
        <v>73</v>
      </c>
      <c r="D337" s="106" t="s">
        <v>60</v>
      </c>
      <c r="E337" s="92">
        <v>910</v>
      </c>
      <c r="F337" s="92">
        <v>10</v>
      </c>
      <c r="G337" s="92">
        <v>1</v>
      </c>
      <c r="H337" s="93">
        <v>35</v>
      </c>
      <c r="I337" s="93">
        <v>14210</v>
      </c>
      <c r="J337" s="96">
        <v>0</v>
      </c>
      <c r="K337" s="96">
        <v>0</v>
      </c>
      <c r="L337" s="96">
        <v>0</v>
      </c>
      <c r="M337" s="137"/>
    </row>
    <row r="338" spans="1:13" ht="29.25" x14ac:dyDescent="0.25">
      <c r="A338" s="133"/>
      <c r="B338" s="138"/>
      <c r="C338" s="136"/>
      <c r="D338" s="106" t="s">
        <v>50</v>
      </c>
      <c r="E338" s="92">
        <v>910</v>
      </c>
      <c r="F338" s="92">
        <v>10</v>
      </c>
      <c r="G338" s="92">
        <v>1</v>
      </c>
      <c r="H338" s="93">
        <v>35</v>
      </c>
      <c r="I338" s="93">
        <v>14210</v>
      </c>
      <c r="J338" s="96">
        <v>259200</v>
      </c>
      <c r="K338" s="96">
        <v>262800</v>
      </c>
      <c r="L338" s="96">
        <v>266400</v>
      </c>
      <c r="M338" s="137"/>
    </row>
    <row r="339" spans="1:13" ht="29.25" x14ac:dyDescent="0.25">
      <c r="A339" s="133"/>
      <c r="B339" s="138"/>
      <c r="C339" s="136"/>
      <c r="D339" s="106" t="s">
        <v>51</v>
      </c>
      <c r="E339" s="92">
        <v>910</v>
      </c>
      <c r="F339" s="92">
        <v>10</v>
      </c>
      <c r="G339" s="92">
        <v>1</v>
      </c>
      <c r="H339" s="93">
        <v>35</v>
      </c>
      <c r="I339" s="93">
        <v>14210</v>
      </c>
      <c r="J339" s="96">
        <v>0</v>
      </c>
      <c r="K339" s="96">
        <v>0</v>
      </c>
      <c r="L339" s="96">
        <v>0</v>
      </c>
      <c r="M339" s="137"/>
    </row>
    <row r="340" spans="1:13" ht="19.5" x14ac:dyDescent="0.25">
      <c r="A340" s="133"/>
      <c r="B340" s="138"/>
      <c r="C340" s="136"/>
      <c r="D340" s="106" t="s">
        <v>52</v>
      </c>
      <c r="E340" s="92">
        <v>910</v>
      </c>
      <c r="F340" s="92">
        <v>10</v>
      </c>
      <c r="G340" s="92">
        <v>1</v>
      </c>
      <c r="H340" s="93">
        <v>35</v>
      </c>
      <c r="I340" s="93">
        <v>14210</v>
      </c>
      <c r="J340" s="96">
        <v>0</v>
      </c>
      <c r="K340" s="96">
        <v>0</v>
      </c>
      <c r="L340" s="96">
        <v>0</v>
      </c>
      <c r="M340" s="137"/>
    </row>
    <row r="341" spans="1:13" x14ac:dyDescent="0.25">
      <c r="A341" s="133"/>
      <c r="B341" s="138"/>
      <c r="C341" s="136"/>
      <c r="D341" s="106" t="s">
        <v>153</v>
      </c>
      <c r="E341" s="92">
        <v>910</v>
      </c>
      <c r="F341" s="92">
        <v>10</v>
      </c>
      <c r="G341" s="92">
        <v>1</v>
      </c>
      <c r="H341" s="93">
        <v>35</v>
      </c>
      <c r="I341" s="93">
        <v>14210</v>
      </c>
      <c r="J341" s="96">
        <f>SUM(J337:J340)</f>
        <v>259200</v>
      </c>
      <c r="K341" s="96">
        <f>SUM(K337:K340)</f>
        <v>262800</v>
      </c>
      <c r="L341" s="96">
        <f>SUM(L337:L340)</f>
        <v>266400</v>
      </c>
      <c r="M341" s="137"/>
    </row>
    <row r="342" spans="1:13" ht="29.25" x14ac:dyDescent="0.25">
      <c r="A342" s="134" t="s">
        <v>31</v>
      </c>
      <c r="B342" s="135" t="s">
        <v>123</v>
      </c>
      <c r="C342" s="136" t="s">
        <v>73</v>
      </c>
      <c r="D342" s="106" t="s">
        <v>60</v>
      </c>
      <c r="E342" s="92">
        <v>910</v>
      </c>
      <c r="F342" s="92">
        <v>10</v>
      </c>
      <c r="G342" s="92">
        <v>1</v>
      </c>
      <c r="H342" s="93">
        <v>36</v>
      </c>
      <c r="I342" s="93"/>
      <c r="J342" s="96">
        <f t="shared" ref="J342:L345" si="50">J347</f>
        <v>298800</v>
      </c>
      <c r="K342" s="96">
        <f t="shared" si="50"/>
        <v>298800</v>
      </c>
      <c r="L342" s="96">
        <f t="shared" si="50"/>
        <v>298800</v>
      </c>
      <c r="M342" s="137"/>
    </row>
    <row r="343" spans="1:13" ht="29.25" x14ac:dyDescent="0.25">
      <c r="A343" s="134"/>
      <c r="B343" s="135"/>
      <c r="C343" s="136"/>
      <c r="D343" s="106" t="s">
        <v>50</v>
      </c>
      <c r="E343" s="92">
        <v>910</v>
      </c>
      <c r="F343" s="92">
        <v>10</v>
      </c>
      <c r="G343" s="92">
        <v>1</v>
      </c>
      <c r="H343" s="93">
        <v>36</v>
      </c>
      <c r="I343" s="93"/>
      <c r="J343" s="96">
        <v>0</v>
      </c>
      <c r="K343" s="96">
        <v>0</v>
      </c>
      <c r="L343" s="96">
        <v>0</v>
      </c>
      <c r="M343" s="137"/>
    </row>
    <row r="344" spans="1:13" ht="29.25" x14ac:dyDescent="0.25">
      <c r="A344" s="134"/>
      <c r="B344" s="135"/>
      <c r="C344" s="136"/>
      <c r="D344" s="106" t="s">
        <v>51</v>
      </c>
      <c r="E344" s="92">
        <v>910</v>
      </c>
      <c r="F344" s="92">
        <v>10</v>
      </c>
      <c r="G344" s="92">
        <v>1</v>
      </c>
      <c r="H344" s="93">
        <v>36</v>
      </c>
      <c r="I344" s="93"/>
      <c r="J344" s="96">
        <v>0</v>
      </c>
      <c r="K344" s="96">
        <v>0</v>
      </c>
      <c r="L344" s="96">
        <v>0</v>
      </c>
      <c r="M344" s="137"/>
    </row>
    <row r="345" spans="1:13" ht="18.75" customHeight="1" x14ac:dyDescent="0.25">
      <c r="A345" s="134"/>
      <c r="B345" s="135"/>
      <c r="C345" s="136"/>
      <c r="D345" s="106" t="s">
        <v>52</v>
      </c>
      <c r="E345" s="92">
        <v>910</v>
      </c>
      <c r="F345" s="92">
        <v>10</v>
      </c>
      <c r="G345" s="92">
        <v>1</v>
      </c>
      <c r="H345" s="93">
        <v>36</v>
      </c>
      <c r="I345" s="93"/>
      <c r="J345" s="96">
        <f t="shared" si="50"/>
        <v>0</v>
      </c>
      <c r="K345" s="96">
        <f t="shared" si="50"/>
        <v>0</v>
      </c>
      <c r="L345" s="96">
        <f t="shared" si="50"/>
        <v>0</v>
      </c>
      <c r="M345" s="137"/>
    </row>
    <row r="346" spans="1:13" x14ac:dyDescent="0.25">
      <c r="A346" s="134"/>
      <c r="B346" s="135"/>
      <c r="C346" s="136"/>
      <c r="D346" s="106" t="s">
        <v>153</v>
      </c>
      <c r="E346" s="92">
        <v>910</v>
      </c>
      <c r="F346" s="92">
        <v>10</v>
      </c>
      <c r="G346" s="92">
        <v>1</v>
      </c>
      <c r="H346" s="93">
        <v>36</v>
      </c>
      <c r="I346" s="93"/>
      <c r="J346" s="97">
        <f>SUM(J342:J345)</f>
        <v>298800</v>
      </c>
      <c r="K346" s="96">
        <f>SUM(K342:K345)</f>
        <v>298800</v>
      </c>
      <c r="L346" s="96">
        <f>SUM(L342:L345)</f>
        <v>298800</v>
      </c>
      <c r="M346" s="137"/>
    </row>
    <row r="347" spans="1:13" ht="29.25" x14ac:dyDescent="0.25">
      <c r="A347" s="133" t="s">
        <v>13</v>
      </c>
      <c r="B347" s="138" t="s">
        <v>124</v>
      </c>
      <c r="C347" s="136" t="s">
        <v>73</v>
      </c>
      <c r="D347" s="106" t="s">
        <v>60</v>
      </c>
      <c r="E347" s="92">
        <v>910</v>
      </c>
      <c r="F347" s="92">
        <v>10</v>
      </c>
      <c r="G347" s="92">
        <v>1</v>
      </c>
      <c r="H347" s="93">
        <v>36</v>
      </c>
      <c r="I347" s="93">
        <v>14723</v>
      </c>
      <c r="J347" s="96">
        <v>298800</v>
      </c>
      <c r="K347" s="96">
        <v>298800</v>
      </c>
      <c r="L347" s="96">
        <v>298800</v>
      </c>
      <c r="M347" s="137"/>
    </row>
    <row r="348" spans="1:13" ht="29.25" x14ac:dyDescent="0.25">
      <c r="A348" s="133"/>
      <c r="B348" s="138"/>
      <c r="C348" s="136"/>
      <c r="D348" s="106" t="s">
        <v>50</v>
      </c>
      <c r="E348" s="92">
        <v>910</v>
      </c>
      <c r="F348" s="92">
        <v>10</v>
      </c>
      <c r="G348" s="92">
        <v>1</v>
      </c>
      <c r="H348" s="93">
        <v>36</v>
      </c>
      <c r="I348" s="93">
        <v>14723</v>
      </c>
      <c r="J348" s="96">
        <v>0</v>
      </c>
      <c r="K348" s="96">
        <v>0</v>
      </c>
      <c r="L348" s="96">
        <v>0</v>
      </c>
      <c r="M348" s="137"/>
    </row>
    <row r="349" spans="1:13" ht="29.25" x14ac:dyDescent="0.25">
      <c r="A349" s="133"/>
      <c r="B349" s="138"/>
      <c r="C349" s="136"/>
      <c r="D349" s="106" t="s">
        <v>51</v>
      </c>
      <c r="E349" s="92">
        <v>910</v>
      </c>
      <c r="F349" s="92">
        <v>10</v>
      </c>
      <c r="G349" s="92">
        <v>1</v>
      </c>
      <c r="H349" s="93">
        <v>36</v>
      </c>
      <c r="I349" s="93">
        <v>14723</v>
      </c>
      <c r="J349" s="96">
        <v>0</v>
      </c>
      <c r="K349" s="96">
        <v>0</v>
      </c>
      <c r="L349" s="96">
        <v>0</v>
      </c>
      <c r="M349" s="137"/>
    </row>
    <row r="350" spans="1:13" ht="19.5" x14ac:dyDescent="0.25">
      <c r="A350" s="133"/>
      <c r="B350" s="138"/>
      <c r="C350" s="136"/>
      <c r="D350" s="106" t="s">
        <v>52</v>
      </c>
      <c r="E350" s="92">
        <v>910</v>
      </c>
      <c r="F350" s="92">
        <v>10</v>
      </c>
      <c r="G350" s="92">
        <v>1</v>
      </c>
      <c r="H350" s="93">
        <v>36</v>
      </c>
      <c r="I350" s="93">
        <v>14723</v>
      </c>
      <c r="J350" s="96">
        <v>0</v>
      </c>
      <c r="K350" s="96">
        <v>0</v>
      </c>
      <c r="L350" s="96">
        <v>0</v>
      </c>
      <c r="M350" s="137"/>
    </row>
    <row r="351" spans="1:13" x14ac:dyDescent="0.25">
      <c r="A351" s="133"/>
      <c r="B351" s="138"/>
      <c r="C351" s="136"/>
      <c r="D351" s="106" t="s">
        <v>153</v>
      </c>
      <c r="E351" s="92">
        <v>910</v>
      </c>
      <c r="F351" s="92">
        <v>10</v>
      </c>
      <c r="G351" s="92">
        <v>1</v>
      </c>
      <c r="H351" s="93">
        <v>36</v>
      </c>
      <c r="I351" s="93">
        <v>14723</v>
      </c>
      <c r="J351" s="96">
        <f>SUM(J347:J350)</f>
        <v>298800</v>
      </c>
      <c r="K351" s="96">
        <f>SUM(K347:K350)</f>
        <v>298800</v>
      </c>
      <c r="L351" s="96">
        <f>SUM(L347:L350)</f>
        <v>298800</v>
      </c>
      <c r="M351" s="137"/>
    </row>
    <row r="352" spans="1:13" ht="29.25" x14ac:dyDescent="0.25">
      <c r="A352" s="134" t="s">
        <v>33</v>
      </c>
      <c r="B352" s="135" t="s">
        <v>125</v>
      </c>
      <c r="C352" s="136" t="s">
        <v>73</v>
      </c>
      <c r="D352" s="106" t="s">
        <v>60</v>
      </c>
      <c r="E352" s="92">
        <v>910</v>
      </c>
      <c r="F352" s="92">
        <v>10</v>
      </c>
      <c r="G352" s="92">
        <v>1</v>
      </c>
      <c r="H352" s="93">
        <v>61</v>
      </c>
      <c r="I352" s="93"/>
      <c r="J352" s="96">
        <f>J357+J362+J367+J372+J377+J382+J387</f>
        <v>60067430.719999999</v>
      </c>
      <c r="K352" s="96">
        <f t="shared" ref="K352:L352" si="51">K357+K362+K367+K372+K377+K382+K387</f>
        <v>40521518.840000004</v>
      </c>
      <c r="L352" s="96">
        <f t="shared" si="51"/>
        <v>39858969</v>
      </c>
      <c r="M352" s="137"/>
    </row>
    <row r="353" spans="1:13" ht="29.25" x14ac:dyDescent="0.25">
      <c r="A353" s="134"/>
      <c r="B353" s="135"/>
      <c r="C353" s="136"/>
      <c r="D353" s="106" t="s">
        <v>50</v>
      </c>
      <c r="E353" s="92">
        <v>910</v>
      </c>
      <c r="F353" s="92">
        <v>10</v>
      </c>
      <c r="G353" s="92">
        <v>1</v>
      </c>
      <c r="H353" s="93">
        <v>61</v>
      </c>
      <c r="I353" s="93"/>
      <c r="J353" s="96">
        <f t="shared" ref="J353:L353" si="52">J358+J363+J368+J373+J378+J383+J388</f>
        <v>0</v>
      </c>
      <c r="K353" s="96">
        <f t="shared" si="52"/>
        <v>0</v>
      </c>
      <c r="L353" s="96">
        <f t="shared" si="52"/>
        <v>0</v>
      </c>
      <c r="M353" s="137"/>
    </row>
    <row r="354" spans="1:13" ht="29.25" x14ac:dyDescent="0.25">
      <c r="A354" s="134"/>
      <c r="B354" s="135"/>
      <c r="C354" s="136"/>
      <c r="D354" s="106" t="s">
        <v>51</v>
      </c>
      <c r="E354" s="92">
        <v>910</v>
      </c>
      <c r="F354" s="92">
        <v>10</v>
      </c>
      <c r="G354" s="92">
        <v>1</v>
      </c>
      <c r="H354" s="93">
        <v>61</v>
      </c>
      <c r="I354" s="93"/>
      <c r="J354" s="96">
        <f t="shared" ref="J354:L354" si="53">J359+J364+J369+J374+J379+J384+J389</f>
        <v>4520000</v>
      </c>
      <c r="K354" s="96">
        <f t="shared" si="53"/>
        <v>4520000</v>
      </c>
      <c r="L354" s="96">
        <f t="shared" si="53"/>
        <v>4520000</v>
      </c>
      <c r="M354" s="137"/>
    </row>
    <row r="355" spans="1:13" ht="19.5" x14ac:dyDescent="0.25">
      <c r="A355" s="134"/>
      <c r="B355" s="135"/>
      <c r="C355" s="136"/>
      <c r="D355" s="106" t="s">
        <v>52</v>
      </c>
      <c r="E355" s="92">
        <v>910</v>
      </c>
      <c r="F355" s="92">
        <v>10</v>
      </c>
      <c r="G355" s="92">
        <v>1</v>
      </c>
      <c r="H355" s="93">
        <v>61</v>
      </c>
      <c r="I355" s="93"/>
      <c r="J355" s="96">
        <f t="shared" ref="J355:L355" si="54">J360+J365+J370+J375+J380+J385+J390</f>
        <v>0</v>
      </c>
      <c r="K355" s="96">
        <f t="shared" si="54"/>
        <v>0</v>
      </c>
      <c r="L355" s="96">
        <f t="shared" si="54"/>
        <v>0</v>
      </c>
      <c r="M355" s="137"/>
    </row>
    <row r="356" spans="1:13" x14ac:dyDescent="0.25">
      <c r="A356" s="134"/>
      <c r="B356" s="135"/>
      <c r="C356" s="136"/>
      <c r="D356" s="106" t="s">
        <v>153</v>
      </c>
      <c r="E356" s="92">
        <v>910</v>
      </c>
      <c r="F356" s="92">
        <v>10</v>
      </c>
      <c r="G356" s="92">
        <v>1</v>
      </c>
      <c r="H356" s="93">
        <v>61</v>
      </c>
      <c r="I356" s="93"/>
      <c r="J356" s="97">
        <f>SUM(J352:J355)</f>
        <v>64587430.719999999</v>
      </c>
      <c r="K356" s="97">
        <f>SUM(K352:K355)</f>
        <v>45041518.840000004</v>
      </c>
      <c r="L356" s="97">
        <f>SUM(L352:L355)</f>
        <v>44378969</v>
      </c>
      <c r="M356" s="137"/>
    </row>
    <row r="357" spans="1:13" ht="29.25" x14ac:dyDescent="0.25">
      <c r="A357" s="133" t="s">
        <v>14</v>
      </c>
      <c r="B357" s="138" t="s">
        <v>126</v>
      </c>
      <c r="C357" s="136" t="s">
        <v>73</v>
      </c>
      <c r="D357" s="106" t="s">
        <v>60</v>
      </c>
      <c r="E357" s="92">
        <v>910</v>
      </c>
      <c r="F357" s="92">
        <v>10</v>
      </c>
      <c r="G357" s="92">
        <v>1</v>
      </c>
      <c r="H357" s="93">
        <v>61</v>
      </c>
      <c r="I357" s="93">
        <v>80450</v>
      </c>
      <c r="J357" s="96">
        <v>21837913</v>
      </c>
      <c r="K357" s="96">
        <v>12723913</v>
      </c>
      <c r="L357" s="96">
        <v>12723913</v>
      </c>
      <c r="M357" s="137"/>
    </row>
    <row r="358" spans="1:13" ht="29.25" x14ac:dyDescent="0.25">
      <c r="A358" s="133"/>
      <c r="B358" s="138"/>
      <c r="C358" s="136"/>
      <c r="D358" s="106" t="s">
        <v>50</v>
      </c>
      <c r="E358" s="92">
        <v>910</v>
      </c>
      <c r="F358" s="92">
        <v>10</v>
      </c>
      <c r="G358" s="92">
        <v>1</v>
      </c>
      <c r="H358" s="93">
        <v>61</v>
      </c>
      <c r="I358" s="93">
        <v>80450</v>
      </c>
      <c r="J358" s="96">
        <v>0</v>
      </c>
      <c r="K358" s="96">
        <v>0</v>
      </c>
      <c r="L358" s="96">
        <v>0</v>
      </c>
      <c r="M358" s="137"/>
    </row>
    <row r="359" spans="1:13" ht="29.25" x14ac:dyDescent="0.25">
      <c r="A359" s="133"/>
      <c r="B359" s="138"/>
      <c r="C359" s="136"/>
      <c r="D359" s="106" t="s">
        <v>51</v>
      </c>
      <c r="E359" s="92">
        <v>910</v>
      </c>
      <c r="F359" s="92">
        <v>10</v>
      </c>
      <c r="G359" s="92">
        <v>1</v>
      </c>
      <c r="H359" s="93">
        <v>61</v>
      </c>
      <c r="I359" s="93">
        <v>80450</v>
      </c>
      <c r="J359" s="96">
        <v>0</v>
      </c>
      <c r="K359" s="96">
        <v>0</v>
      </c>
      <c r="L359" s="96">
        <v>0</v>
      </c>
      <c r="M359" s="137"/>
    </row>
    <row r="360" spans="1:13" ht="19.5" x14ac:dyDescent="0.25">
      <c r="A360" s="133"/>
      <c r="B360" s="138"/>
      <c r="C360" s="136"/>
      <c r="D360" s="106" t="s">
        <v>52</v>
      </c>
      <c r="E360" s="92">
        <v>910</v>
      </c>
      <c r="F360" s="92">
        <v>10</v>
      </c>
      <c r="G360" s="92">
        <v>1</v>
      </c>
      <c r="H360" s="93">
        <v>61</v>
      </c>
      <c r="I360" s="93">
        <v>80450</v>
      </c>
      <c r="J360" s="96">
        <v>0</v>
      </c>
      <c r="K360" s="96">
        <v>0</v>
      </c>
      <c r="L360" s="96">
        <v>0</v>
      </c>
      <c r="M360" s="137"/>
    </row>
    <row r="361" spans="1:13" x14ac:dyDescent="0.25">
      <c r="A361" s="133"/>
      <c r="B361" s="138"/>
      <c r="C361" s="136"/>
      <c r="D361" s="106" t="s">
        <v>153</v>
      </c>
      <c r="E361" s="92">
        <v>910</v>
      </c>
      <c r="F361" s="92">
        <v>10</v>
      </c>
      <c r="G361" s="92">
        <v>1</v>
      </c>
      <c r="H361" s="93">
        <v>61</v>
      </c>
      <c r="I361" s="93">
        <v>80450</v>
      </c>
      <c r="J361" s="96">
        <f>SUM(J357:J360)</f>
        <v>21837913</v>
      </c>
      <c r="K361" s="96">
        <f>SUM(K357:K360)</f>
        <v>12723913</v>
      </c>
      <c r="L361" s="96">
        <f>SUM(L357:L360)</f>
        <v>12723913</v>
      </c>
      <c r="M361" s="137"/>
    </row>
    <row r="362" spans="1:13" ht="29.25" x14ac:dyDescent="0.25">
      <c r="A362" s="133" t="s">
        <v>127</v>
      </c>
      <c r="B362" s="138" t="s">
        <v>128</v>
      </c>
      <c r="C362" s="136" t="s">
        <v>73</v>
      </c>
      <c r="D362" s="106" t="s">
        <v>60</v>
      </c>
      <c r="E362" s="92">
        <v>910</v>
      </c>
      <c r="F362" s="92">
        <v>10</v>
      </c>
      <c r="G362" s="92">
        <v>1</v>
      </c>
      <c r="H362" s="93">
        <v>61</v>
      </c>
      <c r="I362" s="93">
        <v>80480</v>
      </c>
      <c r="J362" s="96">
        <v>36171772</v>
      </c>
      <c r="K362" s="96">
        <v>27057772</v>
      </c>
      <c r="L362" s="96">
        <v>27057772</v>
      </c>
      <c r="M362" s="137"/>
    </row>
    <row r="363" spans="1:13" ht="29.25" x14ac:dyDescent="0.25">
      <c r="A363" s="133"/>
      <c r="B363" s="138"/>
      <c r="C363" s="136"/>
      <c r="D363" s="106" t="s">
        <v>50</v>
      </c>
      <c r="E363" s="92">
        <v>910</v>
      </c>
      <c r="F363" s="92">
        <v>10</v>
      </c>
      <c r="G363" s="92">
        <v>1</v>
      </c>
      <c r="H363" s="93">
        <v>61</v>
      </c>
      <c r="I363" s="93">
        <v>80480</v>
      </c>
      <c r="J363" s="96">
        <v>0</v>
      </c>
      <c r="K363" s="96">
        <v>0</v>
      </c>
      <c r="L363" s="96">
        <v>0</v>
      </c>
      <c r="M363" s="137"/>
    </row>
    <row r="364" spans="1:13" ht="29.25" x14ac:dyDescent="0.25">
      <c r="A364" s="133"/>
      <c r="B364" s="138"/>
      <c r="C364" s="136"/>
      <c r="D364" s="106" t="s">
        <v>51</v>
      </c>
      <c r="E364" s="92">
        <v>910</v>
      </c>
      <c r="F364" s="92">
        <v>10</v>
      </c>
      <c r="G364" s="92">
        <v>1</v>
      </c>
      <c r="H364" s="93">
        <v>61</v>
      </c>
      <c r="I364" s="93">
        <v>80480</v>
      </c>
      <c r="J364" s="96">
        <v>0</v>
      </c>
      <c r="K364" s="96">
        <v>0</v>
      </c>
      <c r="L364" s="96">
        <v>0</v>
      </c>
      <c r="M364" s="137"/>
    </row>
    <row r="365" spans="1:13" ht="19.5" x14ac:dyDescent="0.25">
      <c r="A365" s="133"/>
      <c r="B365" s="138"/>
      <c r="C365" s="136"/>
      <c r="D365" s="106" t="s">
        <v>52</v>
      </c>
      <c r="E365" s="92">
        <v>910</v>
      </c>
      <c r="F365" s="92">
        <v>10</v>
      </c>
      <c r="G365" s="92">
        <v>1</v>
      </c>
      <c r="H365" s="93">
        <v>61</v>
      </c>
      <c r="I365" s="93">
        <v>80480</v>
      </c>
      <c r="J365" s="96">
        <v>0</v>
      </c>
      <c r="K365" s="96">
        <v>0</v>
      </c>
      <c r="L365" s="96">
        <v>0</v>
      </c>
      <c r="M365" s="137"/>
    </row>
    <row r="366" spans="1:13" x14ac:dyDescent="0.25">
      <c r="A366" s="133"/>
      <c r="B366" s="138"/>
      <c r="C366" s="136"/>
      <c r="D366" s="106" t="s">
        <v>153</v>
      </c>
      <c r="E366" s="92">
        <v>910</v>
      </c>
      <c r="F366" s="92">
        <v>10</v>
      </c>
      <c r="G366" s="92">
        <v>1</v>
      </c>
      <c r="H366" s="93">
        <v>61</v>
      </c>
      <c r="I366" s="93">
        <v>80480</v>
      </c>
      <c r="J366" s="96">
        <f>SUM(J362:J365)</f>
        <v>36171772</v>
      </c>
      <c r="K366" s="96">
        <f>SUM(K362:K365)</f>
        <v>27057772</v>
      </c>
      <c r="L366" s="96">
        <f>SUM(L362:L365)</f>
        <v>27057772</v>
      </c>
      <c r="M366" s="137"/>
    </row>
    <row r="367" spans="1:13" ht="29.25" customHeight="1" x14ac:dyDescent="0.25">
      <c r="A367" s="133" t="s">
        <v>129</v>
      </c>
      <c r="B367" s="124" t="s">
        <v>229</v>
      </c>
      <c r="C367" s="127" t="s">
        <v>73</v>
      </c>
      <c r="D367" s="106" t="s">
        <v>60</v>
      </c>
      <c r="E367" s="92">
        <v>910</v>
      </c>
      <c r="F367" s="92">
        <v>10</v>
      </c>
      <c r="G367" s="92">
        <v>1</v>
      </c>
      <c r="H367" s="93">
        <v>61</v>
      </c>
      <c r="I367" s="93">
        <v>82410</v>
      </c>
      <c r="J367" s="96">
        <v>1600000</v>
      </c>
      <c r="K367" s="96">
        <v>0</v>
      </c>
      <c r="L367" s="96">
        <v>0</v>
      </c>
      <c r="M367" s="130"/>
    </row>
    <row r="368" spans="1:13" ht="29.25" x14ac:dyDescent="0.25">
      <c r="A368" s="133"/>
      <c r="B368" s="125"/>
      <c r="C368" s="128"/>
      <c r="D368" s="106" t="s">
        <v>50</v>
      </c>
      <c r="E368" s="92">
        <v>910</v>
      </c>
      <c r="F368" s="92">
        <v>10</v>
      </c>
      <c r="G368" s="92">
        <v>1</v>
      </c>
      <c r="H368" s="93">
        <v>61</v>
      </c>
      <c r="I368" s="93">
        <v>82410</v>
      </c>
      <c r="J368" s="96">
        <v>0</v>
      </c>
      <c r="K368" s="96">
        <v>0</v>
      </c>
      <c r="L368" s="96">
        <v>0</v>
      </c>
      <c r="M368" s="131"/>
    </row>
    <row r="369" spans="1:13" ht="29.25" x14ac:dyDescent="0.25">
      <c r="A369" s="133"/>
      <c r="B369" s="125"/>
      <c r="C369" s="128"/>
      <c r="D369" s="106" t="s">
        <v>51</v>
      </c>
      <c r="E369" s="92">
        <v>910</v>
      </c>
      <c r="F369" s="92">
        <v>10</v>
      </c>
      <c r="G369" s="92">
        <v>1</v>
      </c>
      <c r="H369" s="93">
        <v>61</v>
      </c>
      <c r="I369" s="93">
        <v>82410</v>
      </c>
      <c r="J369" s="96">
        <v>0</v>
      </c>
      <c r="K369" s="96">
        <v>0</v>
      </c>
      <c r="L369" s="96">
        <v>0</v>
      </c>
      <c r="M369" s="131"/>
    </row>
    <row r="370" spans="1:13" ht="19.5" x14ac:dyDescent="0.25">
      <c r="A370" s="133"/>
      <c r="B370" s="125"/>
      <c r="C370" s="128"/>
      <c r="D370" s="106" t="s">
        <v>52</v>
      </c>
      <c r="E370" s="92">
        <v>910</v>
      </c>
      <c r="F370" s="92">
        <v>10</v>
      </c>
      <c r="G370" s="92">
        <v>1</v>
      </c>
      <c r="H370" s="93">
        <v>61</v>
      </c>
      <c r="I370" s="93">
        <v>82410</v>
      </c>
      <c r="J370" s="96">
        <v>0</v>
      </c>
      <c r="K370" s="96">
        <v>0</v>
      </c>
      <c r="L370" s="96">
        <v>0</v>
      </c>
      <c r="M370" s="131"/>
    </row>
    <row r="371" spans="1:13" x14ac:dyDescent="0.25">
      <c r="A371" s="133"/>
      <c r="B371" s="126"/>
      <c r="C371" s="129"/>
      <c r="D371" s="106" t="s">
        <v>153</v>
      </c>
      <c r="E371" s="92">
        <v>910</v>
      </c>
      <c r="F371" s="92">
        <v>10</v>
      </c>
      <c r="G371" s="92">
        <v>1</v>
      </c>
      <c r="H371" s="93">
        <v>61</v>
      </c>
      <c r="I371" s="93">
        <v>82410</v>
      </c>
      <c r="J371" s="96">
        <f>SUM(J367:J370)</f>
        <v>1600000</v>
      </c>
      <c r="K371" s="96">
        <f>SUM(K367:K370)</f>
        <v>0</v>
      </c>
      <c r="L371" s="96">
        <f>SUM(L367:L370)</f>
        <v>0</v>
      </c>
      <c r="M371" s="132"/>
    </row>
    <row r="372" spans="1:13" ht="29.25" x14ac:dyDescent="0.25">
      <c r="A372" s="133" t="s">
        <v>131</v>
      </c>
      <c r="B372" s="124" t="s">
        <v>130</v>
      </c>
      <c r="C372" s="127" t="s">
        <v>73</v>
      </c>
      <c r="D372" s="106" t="s">
        <v>60</v>
      </c>
      <c r="E372" s="92">
        <v>910</v>
      </c>
      <c r="F372" s="92">
        <v>10</v>
      </c>
      <c r="G372" s="92">
        <v>1</v>
      </c>
      <c r="H372" s="93">
        <v>61</v>
      </c>
      <c r="I372" s="111">
        <v>82420</v>
      </c>
      <c r="J372" s="96">
        <v>448613.72</v>
      </c>
      <c r="K372" s="96">
        <v>730701.84</v>
      </c>
      <c r="L372" s="96">
        <v>68152</v>
      </c>
      <c r="M372" s="130"/>
    </row>
    <row r="373" spans="1:13" ht="29.25" x14ac:dyDescent="0.25">
      <c r="A373" s="133"/>
      <c r="B373" s="125"/>
      <c r="C373" s="128"/>
      <c r="D373" s="106" t="s">
        <v>50</v>
      </c>
      <c r="E373" s="92">
        <v>910</v>
      </c>
      <c r="F373" s="92">
        <v>10</v>
      </c>
      <c r="G373" s="92">
        <v>1</v>
      </c>
      <c r="H373" s="93">
        <v>61</v>
      </c>
      <c r="I373" s="111">
        <v>82420</v>
      </c>
      <c r="J373" s="96">
        <v>0</v>
      </c>
      <c r="K373" s="96">
        <v>0</v>
      </c>
      <c r="L373" s="96">
        <v>0</v>
      </c>
      <c r="M373" s="131"/>
    </row>
    <row r="374" spans="1:13" ht="29.25" x14ac:dyDescent="0.25">
      <c r="A374" s="133"/>
      <c r="B374" s="125"/>
      <c r="C374" s="128"/>
      <c r="D374" s="106" t="s">
        <v>51</v>
      </c>
      <c r="E374" s="92">
        <v>910</v>
      </c>
      <c r="F374" s="92">
        <v>10</v>
      </c>
      <c r="G374" s="92">
        <v>1</v>
      </c>
      <c r="H374" s="93">
        <v>61</v>
      </c>
      <c r="I374" s="111">
        <v>82420</v>
      </c>
      <c r="J374" s="96">
        <v>0</v>
      </c>
      <c r="K374" s="96">
        <v>0</v>
      </c>
      <c r="L374" s="96">
        <v>0</v>
      </c>
      <c r="M374" s="131"/>
    </row>
    <row r="375" spans="1:13" ht="19.5" x14ac:dyDescent="0.25">
      <c r="A375" s="133"/>
      <c r="B375" s="125"/>
      <c r="C375" s="128"/>
      <c r="D375" s="106" t="s">
        <v>52</v>
      </c>
      <c r="E375" s="92">
        <v>910</v>
      </c>
      <c r="F375" s="92">
        <v>10</v>
      </c>
      <c r="G375" s="92">
        <v>1</v>
      </c>
      <c r="H375" s="93">
        <v>61</v>
      </c>
      <c r="I375" s="111">
        <v>82420</v>
      </c>
      <c r="J375" s="96">
        <v>0</v>
      </c>
      <c r="K375" s="96">
        <v>0</v>
      </c>
      <c r="L375" s="96">
        <v>0</v>
      </c>
      <c r="M375" s="131"/>
    </row>
    <row r="376" spans="1:13" x14ac:dyDescent="0.25">
      <c r="A376" s="133"/>
      <c r="B376" s="126"/>
      <c r="C376" s="129"/>
      <c r="D376" s="106" t="s">
        <v>153</v>
      </c>
      <c r="E376" s="92">
        <v>910</v>
      </c>
      <c r="F376" s="92">
        <v>10</v>
      </c>
      <c r="G376" s="92">
        <v>1</v>
      </c>
      <c r="H376" s="93">
        <v>61</v>
      </c>
      <c r="I376" s="111">
        <v>82420</v>
      </c>
      <c r="J376" s="96">
        <f>SUM(J372:J375)</f>
        <v>448613.72</v>
      </c>
      <c r="K376" s="96">
        <f>SUM(K372:K375)</f>
        <v>730701.84</v>
      </c>
      <c r="L376" s="96">
        <f>SUM(L372:L375)</f>
        <v>68152</v>
      </c>
      <c r="M376" s="132"/>
    </row>
    <row r="377" spans="1:13" ht="29.25" x14ac:dyDescent="0.25">
      <c r="A377" s="133" t="s">
        <v>133</v>
      </c>
      <c r="B377" s="138" t="s">
        <v>132</v>
      </c>
      <c r="C377" s="136" t="s">
        <v>73</v>
      </c>
      <c r="D377" s="106" t="s">
        <v>60</v>
      </c>
      <c r="E377" s="92">
        <v>910</v>
      </c>
      <c r="F377" s="92">
        <v>10</v>
      </c>
      <c r="G377" s="92">
        <v>1</v>
      </c>
      <c r="H377" s="93">
        <v>61</v>
      </c>
      <c r="I377" s="93">
        <v>82430</v>
      </c>
      <c r="J377" s="96">
        <v>9132</v>
      </c>
      <c r="K377" s="96">
        <v>9132</v>
      </c>
      <c r="L377" s="96">
        <v>9132</v>
      </c>
      <c r="M377" s="137"/>
    </row>
    <row r="378" spans="1:13" ht="29.25" x14ac:dyDescent="0.25">
      <c r="A378" s="133"/>
      <c r="B378" s="138"/>
      <c r="C378" s="136"/>
      <c r="D378" s="106" t="s">
        <v>50</v>
      </c>
      <c r="E378" s="92">
        <v>910</v>
      </c>
      <c r="F378" s="92">
        <v>10</v>
      </c>
      <c r="G378" s="92">
        <v>1</v>
      </c>
      <c r="H378" s="93">
        <v>61</v>
      </c>
      <c r="I378" s="93">
        <v>82430</v>
      </c>
      <c r="J378" s="96">
        <v>0</v>
      </c>
      <c r="K378" s="96">
        <v>0</v>
      </c>
      <c r="L378" s="96">
        <v>0</v>
      </c>
      <c r="M378" s="137"/>
    </row>
    <row r="379" spans="1:13" ht="29.25" x14ac:dyDescent="0.25">
      <c r="A379" s="133"/>
      <c r="B379" s="138"/>
      <c r="C379" s="136"/>
      <c r="D379" s="106" t="s">
        <v>51</v>
      </c>
      <c r="E379" s="92">
        <v>910</v>
      </c>
      <c r="F379" s="92">
        <v>10</v>
      </c>
      <c r="G379" s="92">
        <v>1</v>
      </c>
      <c r="H379" s="93">
        <v>61</v>
      </c>
      <c r="I379" s="93">
        <v>82430</v>
      </c>
      <c r="J379" s="96">
        <v>0</v>
      </c>
      <c r="K379" s="96">
        <v>0</v>
      </c>
      <c r="L379" s="96">
        <v>0</v>
      </c>
      <c r="M379" s="137"/>
    </row>
    <row r="380" spans="1:13" ht="19.5" x14ac:dyDescent="0.25">
      <c r="A380" s="133"/>
      <c r="B380" s="138"/>
      <c r="C380" s="136"/>
      <c r="D380" s="106" t="s">
        <v>52</v>
      </c>
      <c r="E380" s="92">
        <v>910</v>
      </c>
      <c r="F380" s="92">
        <v>10</v>
      </c>
      <c r="G380" s="92">
        <v>1</v>
      </c>
      <c r="H380" s="93">
        <v>61</v>
      </c>
      <c r="I380" s="93">
        <v>82430</v>
      </c>
      <c r="J380" s="96">
        <v>0</v>
      </c>
      <c r="K380" s="96">
        <v>0</v>
      </c>
      <c r="L380" s="96">
        <v>0</v>
      </c>
      <c r="M380" s="137"/>
    </row>
    <row r="381" spans="1:13" x14ac:dyDescent="0.25">
      <c r="A381" s="133"/>
      <c r="B381" s="138"/>
      <c r="C381" s="136"/>
      <c r="D381" s="106" t="s">
        <v>153</v>
      </c>
      <c r="E381" s="92">
        <v>910</v>
      </c>
      <c r="F381" s="92">
        <v>10</v>
      </c>
      <c r="G381" s="92">
        <v>1</v>
      </c>
      <c r="H381" s="93">
        <v>61</v>
      </c>
      <c r="I381" s="93">
        <v>82430</v>
      </c>
      <c r="J381" s="96">
        <f>SUM(J377:J380)</f>
        <v>9132</v>
      </c>
      <c r="K381" s="96">
        <f>SUM(K377:K380)</f>
        <v>9132</v>
      </c>
      <c r="L381" s="96">
        <f>SUM(L377:L380)</f>
        <v>9132</v>
      </c>
      <c r="M381" s="137"/>
    </row>
    <row r="382" spans="1:13" ht="29.25" customHeight="1" x14ac:dyDescent="0.25">
      <c r="A382" s="133" t="s">
        <v>134</v>
      </c>
      <c r="B382" s="124" t="s">
        <v>149</v>
      </c>
      <c r="C382" s="136" t="s">
        <v>73</v>
      </c>
      <c r="D382" s="106" t="s">
        <v>60</v>
      </c>
      <c r="E382" s="92">
        <v>910</v>
      </c>
      <c r="F382" s="92">
        <v>10</v>
      </c>
      <c r="G382" s="92">
        <v>1</v>
      </c>
      <c r="H382" s="93">
        <v>61</v>
      </c>
      <c r="I382" s="93">
        <v>84260</v>
      </c>
      <c r="J382" s="96">
        <v>0</v>
      </c>
      <c r="K382" s="96">
        <v>0</v>
      </c>
      <c r="L382" s="96">
        <v>0</v>
      </c>
      <c r="M382" s="137"/>
    </row>
    <row r="383" spans="1:13" ht="29.25" x14ac:dyDescent="0.25">
      <c r="A383" s="133"/>
      <c r="B383" s="125"/>
      <c r="C383" s="136"/>
      <c r="D383" s="106" t="s">
        <v>50</v>
      </c>
      <c r="E383" s="92">
        <v>910</v>
      </c>
      <c r="F383" s="92">
        <v>10</v>
      </c>
      <c r="G383" s="92">
        <v>1</v>
      </c>
      <c r="H383" s="93">
        <v>61</v>
      </c>
      <c r="I383" s="93">
        <v>84260</v>
      </c>
      <c r="J383" s="96">
        <v>0</v>
      </c>
      <c r="K383" s="96">
        <v>0</v>
      </c>
      <c r="L383" s="96">
        <v>0</v>
      </c>
      <c r="M383" s="137"/>
    </row>
    <row r="384" spans="1:13" ht="29.25" x14ac:dyDescent="0.25">
      <c r="A384" s="133"/>
      <c r="B384" s="125"/>
      <c r="C384" s="136"/>
      <c r="D384" s="106" t="s">
        <v>51</v>
      </c>
      <c r="E384" s="92">
        <v>910</v>
      </c>
      <c r="F384" s="92">
        <v>10</v>
      </c>
      <c r="G384" s="92">
        <v>1</v>
      </c>
      <c r="H384" s="93">
        <v>61</v>
      </c>
      <c r="I384" s="93">
        <v>84260</v>
      </c>
      <c r="J384" s="96">
        <v>4500000</v>
      </c>
      <c r="K384" s="96">
        <v>4500000</v>
      </c>
      <c r="L384" s="96">
        <v>4500000</v>
      </c>
      <c r="M384" s="137"/>
    </row>
    <row r="385" spans="1:13" ht="19.5" x14ac:dyDescent="0.25">
      <c r="A385" s="133"/>
      <c r="B385" s="125"/>
      <c r="C385" s="136"/>
      <c r="D385" s="106" t="s">
        <v>52</v>
      </c>
      <c r="E385" s="92">
        <v>910</v>
      </c>
      <c r="F385" s="92">
        <v>10</v>
      </c>
      <c r="G385" s="92">
        <v>1</v>
      </c>
      <c r="H385" s="93">
        <v>61</v>
      </c>
      <c r="I385" s="93">
        <v>84260</v>
      </c>
      <c r="J385" s="96">
        <v>0</v>
      </c>
      <c r="K385" s="96">
        <v>0</v>
      </c>
      <c r="L385" s="96">
        <v>0</v>
      </c>
      <c r="M385" s="137"/>
    </row>
    <row r="386" spans="1:13" x14ac:dyDescent="0.25">
      <c r="A386" s="133"/>
      <c r="B386" s="126"/>
      <c r="C386" s="136"/>
      <c r="D386" s="106" t="s">
        <v>153</v>
      </c>
      <c r="E386" s="92">
        <v>910</v>
      </c>
      <c r="F386" s="92">
        <v>10</v>
      </c>
      <c r="G386" s="92">
        <v>1</v>
      </c>
      <c r="H386" s="93">
        <v>61</v>
      </c>
      <c r="I386" s="93">
        <v>84260</v>
      </c>
      <c r="J386" s="96">
        <f>SUM(J382:J385)</f>
        <v>4500000</v>
      </c>
      <c r="K386" s="96">
        <f>SUM(K382:K385)</f>
        <v>4500000</v>
      </c>
      <c r="L386" s="96">
        <f>SUM(L382:L385)</f>
        <v>4500000</v>
      </c>
      <c r="M386" s="137"/>
    </row>
    <row r="387" spans="1:13" ht="29.25" x14ac:dyDescent="0.25">
      <c r="A387" s="133" t="s">
        <v>135</v>
      </c>
      <c r="B387" s="138" t="s">
        <v>150</v>
      </c>
      <c r="C387" s="136" t="s">
        <v>73</v>
      </c>
      <c r="D387" s="106" t="s">
        <v>60</v>
      </c>
      <c r="E387" s="92">
        <v>910</v>
      </c>
      <c r="F387" s="92">
        <v>10</v>
      </c>
      <c r="G387" s="92">
        <v>1</v>
      </c>
      <c r="H387" s="93">
        <v>61</v>
      </c>
      <c r="I387" s="93">
        <v>84270</v>
      </c>
      <c r="J387" s="96">
        <v>0</v>
      </c>
      <c r="K387" s="96">
        <v>0</v>
      </c>
      <c r="L387" s="96">
        <v>0</v>
      </c>
      <c r="M387" s="137"/>
    </row>
    <row r="388" spans="1:13" ht="29.25" x14ac:dyDescent="0.25">
      <c r="A388" s="133"/>
      <c r="B388" s="138"/>
      <c r="C388" s="136"/>
      <c r="D388" s="106" t="s">
        <v>50</v>
      </c>
      <c r="E388" s="92">
        <v>910</v>
      </c>
      <c r="F388" s="92">
        <v>10</v>
      </c>
      <c r="G388" s="92">
        <v>1</v>
      </c>
      <c r="H388" s="93">
        <v>61</v>
      </c>
      <c r="I388" s="93">
        <v>84270</v>
      </c>
      <c r="J388" s="96">
        <v>0</v>
      </c>
      <c r="K388" s="96">
        <v>0</v>
      </c>
      <c r="L388" s="96">
        <v>0</v>
      </c>
      <c r="M388" s="137"/>
    </row>
    <row r="389" spans="1:13" ht="29.25" x14ac:dyDescent="0.25">
      <c r="A389" s="133"/>
      <c r="B389" s="138"/>
      <c r="C389" s="136"/>
      <c r="D389" s="106" t="s">
        <v>51</v>
      </c>
      <c r="E389" s="92">
        <v>910</v>
      </c>
      <c r="F389" s="92">
        <v>10</v>
      </c>
      <c r="G389" s="92">
        <v>1</v>
      </c>
      <c r="H389" s="93">
        <v>61</v>
      </c>
      <c r="I389" s="93">
        <v>84270</v>
      </c>
      <c r="J389" s="96">
        <v>20000</v>
      </c>
      <c r="K389" s="96">
        <v>20000</v>
      </c>
      <c r="L389" s="96">
        <v>20000</v>
      </c>
      <c r="M389" s="137"/>
    </row>
    <row r="390" spans="1:13" ht="19.5" x14ac:dyDescent="0.25">
      <c r="A390" s="133"/>
      <c r="B390" s="138"/>
      <c r="C390" s="136"/>
      <c r="D390" s="106" t="s">
        <v>52</v>
      </c>
      <c r="E390" s="92">
        <v>910</v>
      </c>
      <c r="F390" s="92">
        <v>10</v>
      </c>
      <c r="G390" s="92">
        <v>1</v>
      </c>
      <c r="H390" s="93">
        <v>61</v>
      </c>
      <c r="I390" s="93">
        <v>84270</v>
      </c>
      <c r="J390" s="96">
        <v>0</v>
      </c>
      <c r="K390" s="96">
        <v>0</v>
      </c>
      <c r="L390" s="96">
        <v>0</v>
      </c>
      <c r="M390" s="137"/>
    </row>
    <row r="391" spans="1:13" x14ac:dyDescent="0.25">
      <c r="A391" s="133"/>
      <c r="B391" s="138"/>
      <c r="C391" s="136"/>
      <c r="D391" s="106" t="s">
        <v>153</v>
      </c>
      <c r="E391" s="92">
        <v>910</v>
      </c>
      <c r="F391" s="92">
        <v>10</v>
      </c>
      <c r="G391" s="92">
        <v>1</v>
      </c>
      <c r="H391" s="93">
        <v>61</v>
      </c>
      <c r="I391" s="93">
        <v>84270</v>
      </c>
      <c r="J391" s="96">
        <f>SUM(J387:J390)</f>
        <v>20000</v>
      </c>
      <c r="K391" s="96">
        <f>SUM(K387:K390)</f>
        <v>20000</v>
      </c>
      <c r="L391" s="96">
        <f>SUM(L387:L390)</f>
        <v>20000</v>
      </c>
      <c r="M391" s="137"/>
    </row>
    <row r="392" spans="1:13" ht="29.25" x14ac:dyDescent="0.25">
      <c r="A392" s="134" t="s">
        <v>34</v>
      </c>
      <c r="B392" s="135" t="s">
        <v>136</v>
      </c>
      <c r="C392" s="136" t="s">
        <v>73</v>
      </c>
      <c r="D392" s="106" t="s">
        <v>60</v>
      </c>
      <c r="E392" s="92">
        <v>910</v>
      </c>
      <c r="F392" s="92">
        <v>10</v>
      </c>
      <c r="G392" s="92">
        <v>1</v>
      </c>
      <c r="H392" s="93">
        <v>62</v>
      </c>
      <c r="I392" s="93"/>
      <c r="J392" s="96">
        <f t="shared" ref="J392:L395" si="55">J397+J402</f>
        <v>1182582</v>
      </c>
      <c r="K392" s="96">
        <f t="shared" si="55"/>
        <v>1182582</v>
      </c>
      <c r="L392" s="96">
        <f t="shared" si="55"/>
        <v>1182582</v>
      </c>
      <c r="M392" s="137"/>
    </row>
    <row r="393" spans="1:13" ht="29.25" x14ac:dyDescent="0.25">
      <c r="A393" s="134"/>
      <c r="B393" s="135"/>
      <c r="C393" s="136"/>
      <c r="D393" s="106" t="s">
        <v>50</v>
      </c>
      <c r="E393" s="92">
        <v>910</v>
      </c>
      <c r="F393" s="92">
        <v>10</v>
      </c>
      <c r="G393" s="92">
        <v>1</v>
      </c>
      <c r="H393" s="93">
        <v>62</v>
      </c>
      <c r="I393" s="93"/>
      <c r="J393" s="96">
        <f t="shared" si="55"/>
        <v>0</v>
      </c>
      <c r="K393" s="96">
        <f t="shared" si="55"/>
        <v>0</v>
      </c>
      <c r="L393" s="96">
        <f t="shared" si="55"/>
        <v>0</v>
      </c>
      <c r="M393" s="137"/>
    </row>
    <row r="394" spans="1:13" ht="29.25" x14ac:dyDescent="0.25">
      <c r="A394" s="134"/>
      <c r="B394" s="135"/>
      <c r="C394" s="136"/>
      <c r="D394" s="106" t="s">
        <v>51</v>
      </c>
      <c r="E394" s="92">
        <v>910</v>
      </c>
      <c r="F394" s="92">
        <v>10</v>
      </c>
      <c r="G394" s="92">
        <v>1</v>
      </c>
      <c r="H394" s="93">
        <v>62</v>
      </c>
      <c r="I394" s="93"/>
      <c r="J394" s="96">
        <f t="shared" si="55"/>
        <v>102082</v>
      </c>
      <c r="K394" s="96">
        <f t="shared" si="55"/>
        <v>102082</v>
      </c>
      <c r="L394" s="96">
        <f t="shared" si="55"/>
        <v>102082</v>
      </c>
      <c r="M394" s="137"/>
    </row>
    <row r="395" spans="1:13" ht="19.5" x14ac:dyDescent="0.25">
      <c r="A395" s="134"/>
      <c r="B395" s="135"/>
      <c r="C395" s="136"/>
      <c r="D395" s="106" t="s">
        <v>52</v>
      </c>
      <c r="E395" s="92">
        <v>910</v>
      </c>
      <c r="F395" s="92">
        <v>10</v>
      </c>
      <c r="G395" s="92">
        <v>1</v>
      </c>
      <c r="H395" s="93">
        <v>62</v>
      </c>
      <c r="I395" s="93"/>
      <c r="J395" s="96">
        <f t="shared" si="55"/>
        <v>0</v>
      </c>
      <c r="K395" s="96">
        <f t="shared" si="55"/>
        <v>0</v>
      </c>
      <c r="L395" s="96">
        <f t="shared" si="55"/>
        <v>0</v>
      </c>
      <c r="M395" s="137"/>
    </row>
    <row r="396" spans="1:13" x14ac:dyDescent="0.25">
      <c r="A396" s="134"/>
      <c r="B396" s="135"/>
      <c r="C396" s="136"/>
      <c r="D396" s="106" t="s">
        <v>153</v>
      </c>
      <c r="E396" s="92">
        <v>910</v>
      </c>
      <c r="F396" s="92">
        <v>10</v>
      </c>
      <c r="G396" s="92">
        <v>1</v>
      </c>
      <c r="H396" s="93">
        <v>62</v>
      </c>
      <c r="I396" s="93"/>
      <c r="J396" s="97">
        <f>SUM(J392:J395)</f>
        <v>1284664</v>
      </c>
      <c r="K396" s="97">
        <f>SUM(K392:K395)</f>
        <v>1284664</v>
      </c>
      <c r="L396" s="97">
        <f>SUM(L392:L395)</f>
        <v>1284664</v>
      </c>
      <c r="M396" s="137"/>
    </row>
    <row r="397" spans="1:13" ht="29.25" x14ac:dyDescent="0.25">
      <c r="A397" s="133" t="s">
        <v>15</v>
      </c>
      <c r="B397" s="138" t="s">
        <v>137</v>
      </c>
      <c r="C397" s="136" t="s">
        <v>73</v>
      </c>
      <c r="D397" s="106" t="s">
        <v>60</v>
      </c>
      <c r="E397" s="92">
        <v>910</v>
      </c>
      <c r="F397" s="92">
        <v>10</v>
      </c>
      <c r="G397" s="92">
        <v>1</v>
      </c>
      <c r="H397" s="93">
        <v>62</v>
      </c>
      <c r="I397" s="93">
        <v>80520</v>
      </c>
      <c r="J397" s="96">
        <v>1182582</v>
      </c>
      <c r="K397" s="96">
        <v>1182582</v>
      </c>
      <c r="L397" s="96">
        <v>1182582</v>
      </c>
      <c r="M397" s="137"/>
    </row>
    <row r="398" spans="1:13" ht="29.25" x14ac:dyDescent="0.25">
      <c r="A398" s="133"/>
      <c r="B398" s="138"/>
      <c r="C398" s="136"/>
      <c r="D398" s="106" t="s">
        <v>50</v>
      </c>
      <c r="E398" s="92">
        <v>910</v>
      </c>
      <c r="F398" s="92">
        <v>10</v>
      </c>
      <c r="G398" s="92">
        <v>1</v>
      </c>
      <c r="H398" s="93">
        <v>62</v>
      </c>
      <c r="I398" s="93">
        <v>80520</v>
      </c>
      <c r="J398" s="96">
        <v>0</v>
      </c>
      <c r="K398" s="96">
        <v>0</v>
      </c>
      <c r="L398" s="96">
        <v>0</v>
      </c>
      <c r="M398" s="137"/>
    </row>
    <row r="399" spans="1:13" ht="29.25" x14ac:dyDescent="0.25">
      <c r="A399" s="133"/>
      <c r="B399" s="138"/>
      <c r="C399" s="136"/>
      <c r="D399" s="106" t="s">
        <v>51</v>
      </c>
      <c r="E399" s="92">
        <v>910</v>
      </c>
      <c r="F399" s="92">
        <v>10</v>
      </c>
      <c r="G399" s="92">
        <v>1</v>
      </c>
      <c r="H399" s="93">
        <v>62</v>
      </c>
      <c r="I399" s="93">
        <v>80520</v>
      </c>
      <c r="J399" s="96">
        <v>0</v>
      </c>
      <c r="K399" s="96">
        <v>0</v>
      </c>
      <c r="L399" s="96">
        <v>0</v>
      </c>
      <c r="M399" s="137"/>
    </row>
    <row r="400" spans="1:13" ht="19.5" x14ac:dyDescent="0.25">
      <c r="A400" s="133"/>
      <c r="B400" s="138"/>
      <c r="C400" s="136"/>
      <c r="D400" s="106" t="s">
        <v>52</v>
      </c>
      <c r="E400" s="92">
        <v>910</v>
      </c>
      <c r="F400" s="92">
        <v>10</v>
      </c>
      <c r="G400" s="92">
        <v>1</v>
      </c>
      <c r="H400" s="93">
        <v>62</v>
      </c>
      <c r="I400" s="93">
        <v>80520</v>
      </c>
      <c r="J400" s="96">
        <v>0</v>
      </c>
      <c r="K400" s="96">
        <v>0</v>
      </c>
      <c r="L400" s="96">
        <v>0</v>
      </c>
      <c r="M400" s="137"/>
    </row>
    <row r="401" spans="1:13" x14ac:dyDescent="0.25">
      <c r="A401" s="133"/>
      <c r="B401" s="138"/>
      <c r="C401" s="136"/>
      <c r="D401" s="106" t="s">
        <v>153</v>
      </c>
      <c r="E401" s="92">
        <v>910</v>
      </c>
      <c r="F401" s="92">
        <v>10</v>
      </c>
      <c r="G401" s="92">
        <v>1</v>
      </c>
      <c r="H401" s="93">
        <v>62</v>
      </c>
      <c r="I401" s="93">
        <v>80520</v>
      </c>
      <c r="J401" s="96">
        <f>SUM(J397:J400)</f>
        <v>1182582</v>
      </c>
      <c r="K401" s="96">
        <f>SUM(K397:K400)</f>
        <v>1182582</v>
      </c>
      <c r="L401" s="96">
        <f>SUM(L397:L400)</f>
        <v>1182582</v>
      </c>
      <c r="M401" s="137"/>
    </row>
    <row r="402" spans="1:13" ht="29.25" x14ac:dyDescent="0.25">
      <c r="A402" s="133" t="s">
        <v>138</v>
      </c>
      <c r="B402" s="138" t="s">
        <v>151</v>
      </c>
      <c r="C402" s="136" t="s">
        <v>73</v>
      </c>
      <c r="D402" s="106" t="s">
        <v>60</v>
      </c>
      <c r="E402" s="92">
        <v>910</v>
      </c>
      <c r="F402" s="92">
        <v>10</v>
      </c>
      <c r="G402" s="92">
        <v>1</v>
      </c>
      <c r="H402" s="93">
        <v>62</v>
      </c>
      <c r="I402" s="93">
        <v>84220</v>
      </c>
      <c r="J402" s="96">
        <v>0</v>
      </c>
      <c r="K402" s="96">
        <v>0</v>
      </c>
      <c r="L402" s="96">
        <v>0</v>
      </c>
      <c r="M402" s="137"/>
    </row>
    <row r="403" spans="1:13" ht="29.25" x14ac:dyDescent="0.25">
      <c r="A403" s="133"/>
      <c r="B403" s="138"/>
      <c r="C403" s="136"/>
      <c r="D403" s="106" t="s">
        <v>50</v>
      </c>
      <c r="E403" s="92">
        <v>910</v>
      </c>
      <c r="F403" s="92">
        <v>10</v>
      </c>
      <c r="G403" s="92">
        <v>1</v>
      </c>
      <c r="H403" s="93">
        <v>62</v>
      </c>
      <c r="I403" s="93">
        <v>84220</v>
      </c>
      <c r="J403" s="96">
        <v>0</v>
      </c>
      <c r="K403" s="96">
        <v>0</v>
      </c>
      <c r="L403" s="96">
        <v>0</v>
      </c>
      <c r="M403" s="137"/>
    </row>
    <row r="404" spans="1:13" ht="29.25" x14ac:dyDescent="0.25">
      <c r="A404" s="133"/>
      <c r="B404" s="138"/>
      <c r="C404" s="136"/>
      <c r="D404" s="106" t="s">
        <v>51</v>
      </c>
      <c r="E404" s="92">
        <v>910</v>
      </c>
      <c r="F404" s="92">
        <v>10</v>
      </c>
      <c r="G404" s="92">
        <v>1</v>
      </c>
      <c r="H404" s="93">
        <v>62</v>
      </c>
      <c r="I404" s="93">
        <v>84220</v>
      </c>
      <c r="J404" s="96">
        <v>102082</v>
      </c>
      <c r="K404" s="96">
        <v>102082</v>
      </c>
      <c r="L404" s="96">
        <v>102082</v>
      </c>
      <c r="M404" s="137"/>
    </row>
    <row r="405" spans="1:13" ht="19.5" x14ac:dyDescent="0.25">
      <c r="A405" s="133"/>
      <c r="B405" s="138"/>
      <c r="C405" s="136"/>
      <c r="D405" s="106" t="s">
        <v>52</v>
      </c>
      <c r="E405" s="92">
        <v>910</v>
      </c>
      <c r="F405" s="92">
        <v>10</v>
      </c>
      <c r="G405" s="92">
        <v>1</v>
      </c>
      <c r="H405" s="93">
        <v>62</v>
      </c>
      <c r="I405" s="93">
        <v>84220</v>
      </c>
      <c r="J405" s="96">
        <v>0</v>
      </c>
      <c r="K405" s="96">
        <v>0</v>
      </c>
      <c r="L405" s="96">
        <v>0</v>
      </c>
      <c r="M405" s="137"/>
    </row>
    <row r="406" spans="1:13" x14ac:dyDescent="0.25">
      <c r="A406" s="133"/>
      <c r="B406" s="138"/>
      <c r="C406" s="136"/>
      <c r="D406" s="106" t="s">
        <v>153</v>
      </c>
      <c r="E406" s="92">
        <v>910</v>
      </c>
      <c r="F406" s="92">
        <v>10</v>
      </c>
      <c r="G406" s="92">
        <v>1</v>
      </c>
      <c r="H406" s="93">
        <v>62</v>
      </c>
      <c r="I406" s="93">
        <v>84220</v>
      </c>
      <c r="J406" s="96">
        <f>SUM(J402:J405)</f>
        <v>102082</v>
      </c>
      <c r="K406" s="96">
        <f>SUM(K402:K405)</f>
        <v>102082</v>
      </c>
      <c r="L406" s="96">
        <f>SUM(L402:L405)</f>
        <v>102082</v>
      </c>
      <c r="M406" s="137"/>
    </row>
    <row r="407" spans="1:13" ht="29.25" x14ac:dyDescent="0.25">
      <c r="A407" s="134" t="s">
        <v>37</v>
      </c>
      <c r="B407" s="135" t="s">
        <v>139</v>
      </c>
      <c r="C407" s="136" t="s">
        <v>73</v>
      </c>
      <c r="D407" s="106" t="s">
        <v>60</v>
      </c>
      <c r="E407" s="92">
        <v>910</v>
      </c>
      <c r="F407" s="92">
        <v>10</v>
      </c>
      <c r="G407" s="92">
        <v>1</v>
      </c>
      <c r="H407" s="93">
        <v>71</v>
      </c>
      <c r="I407" s="93"/>
      <c r="J407" s="96">
        <f>J412</f>
        <v>17902106</v>
      </c>
      <c r="K407" s="96">
        <f t="shared" ref="K407:L407" si="56">K412</f>
        <v>17902106</v>
      </c>
      <c r="L407" s="96">
        <f t="shared" si="56"/>
        <v>17902106</v>
      </c>
      <c r="M407" s="137"/>
    </row>
    <row r="408" spans="1:13" ht="29.25" x14ac:dyDescent="0.25">
      <c r="A408" s="134"/>
      <c r="B408" s="135"/>
      <c r="C408" s="136"/>
      <c r="D408" s="106" t="s">
        <v>50</v>
      </c>
      <c r="E408" s="92">
        <v>910</v>
      </c>
      <c r="F408" s="92">
        <v>10</v>
      </c>
      <c r="G408" s="92">
        <v>1</v>
      </c>
      <c r="H408" s="93">
        <v>71</v>
      </c>
      <c r="I408" s="93"/>
      <c r="J408" s="96">
        <f t="shared" ref="J408:L410" si="57">J413</f>
        <v>0</v>
      </c>
      <c r="K408" s="96">
        <f t="shared" si="57"/>
        <v>0</v>
      </c>
      <c r="L408" s="96">
        <f t="shared" si="57"/>
        <v>0</v>
      </c>
      <c r="M408" s="137"/>
    </row>
    <row r="409" spans="1:13" ht="29.25" x14ac:dyDescent="0.25">
      <c r="A409" s="134"/>
      <c r="B409" s="135"/>
      <c r="C409" s="136"/>
      <c r="D409" s="106" t="s">
        <v>51</v>
      </c>
      <c r="E409" s="92">
        <v>910</v>
      </c>
      <c r="F409" s="92">
        <v>10</v>
      </c>
      <c r="G409" s="92">
        <v>1</v>
      </c>
      <c r="H409" s="93">
        <v>71</v>
      </c>
      <c r="I409" s="93"/>
      <c r="J409" s="96">
        <f t="shared" si="57"/>
        <v>0</v>
      </c>
      <c r="K409" s="96">
        <f t="shared" si="57"/>
        <v>0</v>
      </c>
      <c r="L409" s="96">
        <f t="shared" si="57"/>
        <v>0</v>
      </c>
      <c r="M409" s="137"/>
    </row>
    <row r="410" spans="1:13" ht="19.5" x14ac:dyDescent="0.25">
      <c r="A410" s="134"/>
      <c r="B410" s="135"/>
      <c r="C410" s="136"/>
      <c r="D410" s="106" t="s">
        <v>52</v>
      </c>
      <c r="E410" s="92">
        <v>910</v>
      </c>
      <c r="F410" s="92">
        <v>10</v>
      </c>
      <c r="G410" s="92">
        <v>1</v>
      </c>
      <c r="H410" s="93">
        <v>71</v>
      </c>
      <c r="I410" s="93"/>
      <c r="J410" s="96">
        <f t="shared" si="57"/>
        <v>0</v>
      </c>
      <c r="K410" s="96">
        <f t="shared" si="57"/>
        <v>0</v>
      </c>
      <c r="L410" s="96">
        <f t="shared" si="57"/>
        <v>0</v>
      </c>
      <c r="M410" s="137"/>
    </row>
    <row r="411" spans="1:13" x14ac:dyDescent="0.25">
      <c r="A411" s="134"/>
      <c r="B411" s="135"/>
      <c r="C411" s="136"/>
      <c r="D411" s="106" t="s">
        <v>153</v>
      </c>
      <c r="E411" s="92">
        <v>910</v>
      </c>
      <c r="F411" s="92">
        <v>10</v>
      </c>
      <c r="G411" s="92">
        <v>1</v>
      </c>
      <c r="H411" s="93">
        <v>71</v>
      </c>
      <c r="I411" s="93"/>
      <c r="J411" s="97">
        <f>SUM(J407:J410)</f>
        <v>17902106</v>
      </c>
      <c r="K411" s="97">
        <f>SUM(K407:K410)</f>
        <v>17902106</v>
      </c>
      <c r="L411" s="97">
        <f>SUM(L407:L410)</f>
        <v>17902106</v>
      </c>
      <c r="M411" s="137"/>
    </row>
    <row r="412" spans="1:13" ht="29.25" x14ac:dyDescent="0.25">
      <c r="A412" s="133" t="s">
        <v>16</v>
      </c>
      <c r="B412" s="138" t="s">
        <v>140</v>
      </c>
      <c r="C412" s="136" t="s">
        <v>73</v>
      </c>
      <c r="D412" s="106" t="s">
        <v>60</v>
      </c>
      <c r="E412" s="92">
        <v>910</v>
      </c>
      <c r="F412" s="92">
        <v>10</v>
      </c>
      <c r="G412" s="92">
        <v>1</v>
      </c>
      <c r="H412" s="93">
        <v>71</v>
      </c>
      <c r="I412" s="93">
        <v>80320</v>
      </c>
      <c r="J412" s="96">
        <v>17902106</v>
      </c>
      <c r="K412" s="96">
        <v>17902106</v>
      </c>
      <c r="L412" s="96">
        <v>17902106</v>
      </c>
      <c r="M412" s="137"/>
    </row>
    <row r="413" spans="1:13" ht="29.25" x14ac:dyDescent="0.25">
      <c r="A413" s="133"/>
      <c r="B413" s="138"/>
      <c r="C413" s="136"/>
      <c r="D413" s="106" t="s">
        <v>50</v>
      </c>
      <c r="E413" s="92">
        <v>910</v>
      </c>
      <c r="F413" s="92">
        <v>10</v>
      </c>
      <c r="G413" s="92">
        <v>1</v>
      </c>
      <c r="H413" s="93">
        <v>71</v>
      </c>
      <c r="I413" s="93">
        <v>80320</v>
      </c>
      <c r="J413" s="96">
        <v>0</v>
      </c>
      <c r="K413" s="96">
        <v>0</v>
      </c>
      <c r="L413" s="96">
        <v>0</v>
      </c>
      <c r="M413" s="137"/>
    </row>
    <row r="414" spans="1:13" ht="29.25" x14ac:dyDescent="0.25">
      <c r="A414" s="133"/>
      <c r="B414" s="138"/>
      <c r="C414" s="136"/>
      <c r="D414" s="106" t="s">
        <v>51</v>
      </c>
      <c r="E414" s="92">
        <v>910</v>
      </c>
      <c r="F414" s="92">
        <v>10</v>
      </c>
      <c r="G414" s="92">
        <v>1</v>
      </c>
      <c r="H414" s="93">
        <v>71</v>
      </c>
      <c r="I414" s="93">
        <v>80320</v>
      </c>
      <c r="J414" s="96">
        <v>0</v>
      </c>
      <c r="K414" s="96">
        <v>0</v>
      </c>
      <c r="L414" s="96">
        <v>0</v>
      </c>
      <c r="M414" s="137"/>
    </row>
    <row r="415" spans="1:13" ht="19.5" x14ac:dyDescent="0.25">
      <c r="A415" s="133"/>
      <c r="B415" s="138"/>
      <c r="C415" s="136"/>
      <c r="D415" s="106" t="s">
        <v>52</v>
      </c>
      <c r="E415" s="92">
        <v>910</v>
      </c>
      <c r="F415" s="92">
        <v>10</v>
      </c>
      <c r="G415" s="92">
        <v>1</v>
      </c>
      <c r="H415" s="93">
        <v>71</v>
      </c>
      <c r="I415" s="93">
        <v>80320</v>
      </c>
      <c r="J415" s="96">
        <v>0</v>
      </c>
      <c r="K415" s="96">
        <v>0</v>
      </c>
      <c r="L415" s="96">
        <v>0</v>
      </c>
      <c r="M415" s="137"/>
    </row>
    <row r="416" spans="1:13" x14ac:dyDescent="0.25">
      <c r="A416" s="133"/>
      <c r="B416" s="138"/>
      <c r="C416" s="136"/>
      <c r="D416" s="106" t="s">
        <v>153</v>
      </c>
      <c r="E416" s="92">
        <v>910</v>
      </c>
      <c r="F416" s="92">
        <v>10</v>
      </c>
      <c r="G416" s="92">
        <v>1</v>
      </c>
      <c r="H416" s="93">
        <v>71</v>
      </c>
      <c r="I416" s="93">
        <v>80320</v>
      </c>
      <c r="J416" s="96">
        <f>SUM(J412:J415)</f>
        <v>17902106</v>
      </c>
      <c r="K416" s="96">
        <f>SUM(K412:K415)</f>
        <v>17902106</v>
      </c>
      <c r="L416" s="96">
        <f>SUM(L412:L415)</f>
        <v>17902106</v>
      </c>
      <c r="M416" s="137"/>
    </row>
  </sheetData>
  <mergeCells count="335">
    <mergeCell ref="B207:B211"/>
    <mergeCell ref="C207:C211"/>
    <mergeCell ref="M207:M211"/>
    <mergeCell ref="A227:A231"/>
    <mergeCell ref="B227:B231"/>
    <mergeCell ref="C227:C231"/>
    <mergeCell ref="M227:M231"/>
    <mergeCell ref="A242:A246"/>
    <mergeCell ref="A72:A76"/>
    <mergeCell ref="B72:B76"/>
    <mergeCell ref="C72:C76"/>
    <mergeCell ref="M72:M76"/>
    <mergeCell ref="A77:A81"/>
    <mergeCell ref="B77:B81"/>
    <mergeCell ref="C77:C81"/>
    <mergeCell ref="M77:M81"/>
    <mergeCell ref="A87:A91"/>
    <mergeCell ref="B87:B91"/>
    <mergeCell ref="C87:C91"/>
    <mergeCell ref="M87:M91"/>
    <mergeCell ref="A92:A96"/>
    <mergeCell ref="B92:B96"/>
    <mergeCell ref="C92:C96"/>
    <mergeCell ref="M92:M96"/>
    <mergeCell ref="M4:M5"/>
    <mergeCell ref="A7:A11"/>
    <mergeCell ref="B7:B11"/>
    <mergeCell ref="C7:C11"/>
    <mergeCell ref="M7:M11"/>
    <mergeCell ref="A12:A16"/>
    <mergeCell ref="B12:B16"/>
    <mergeCell ref="C12:C16"/>
    <mergeCell ref="M12:M16"/>
    <mergeCell ref="A4:A5"/>
    <mergeCell ref="B4:B5"/>
    <mergeCell ref="C4:C5"/>
    <mergeCell ref="D4:D5"/>
    <mergeCell ref="E4:I4"/>
    <mergeCell ref="J4:L4"/>
    <mergeCell ref="A27:A31"/>
    <mergeCell ref="B27:B31"/>
    <mergeCell ref="C27:C31"/>
    <mergeCell ref="M27:M31"/>
    <mergeCell ref="A32:A36"/>
    <mergeCell ref="B32:B36"/>
    <mergeCell ref="C32:C36"/>
    <mergeCell ref="M32:M36"/>
    <mergeCell ref="A17:A21"/>
    <mergeCell ref="B17:B21"/>
    <mergeCell ref="C17:C21"/>
    <mergeCell ref="M17:M21"/>
    <mergeCell ref="A22:A26"/>
    <mergeCell ref="B22:B26"/>
    <mergeCell ref="C22:C26"/>
    <mergeCell ref="M22:M26"/>
    <mergeCell ref="A52:A56"/>
    <mergeCell ref="B52:B56"/>
    <mergeCell ref="C52:C56"/>
    <mergeCell ref="M52:M56"/>
    <mergeCell ref="A57:A61"/>
    <mergeCell ref="B57:B61"/>
    <mergeCell ref="C57:C61"/>
    <mergeCell ref="M57:M61"/>
    <mergeCell ref="A37:A41"/>
    <mergeCell ref="B37:B41"/>
    <mergeCell ref="C37:C41"/>
    <mergeCell ref="M37:M41"/>
    <mergeCell ref="A47:A51"/>
    <mergeCell ref="B47:B51"/>
    <mergeCell ref="C47:C51"/>
    <mergeCell ref="M47:M51"/>
    <mergeCell ref="A42:A46"/>
    <mergeCell ref="B42:B46"/>
    <mergeCell ref="C42:C46"/>
    <mergeCell ref="M42:M46"/>
    <mergeCell ref="A62:A66"/>
    <mergeCell ref="B62:B66"/>
    <mergeCell ref="C62:C66"/>
    <mergeCell ref="M62:M66"/>
    <mergeCell ref="A67:A71"/>
    <mergeCell ref="B67:B71"/>
    <mergeCell ref="C67:C71"/>
    <mergeCell ref="M67:M71"/>
    <mergeCell ref="A82:A86"/>
    <mergeCell ref="B82:B86"/>
    <mergeCell ref="C82:C86"/>
    <mergeCell ref="M82:M86"/>
    <mergeCell ref="A117:A121"/>
    <mergeCell ref="B117:B121"/>
    <mergeCell ref="C117:C121"/>
    <mergeCell ref="M117:M121"/>
    <mergeCell ref="A107:A111"/>
    <mergeCell ref="B107:B111"/>
    <mergeCell ref="C107:C111"/>
    <mergeCell ref="M107:M111"/>
    <mergeCell ref="A112:A116"/>
    <mergeCell ref="B112:B116"/>
    <mergeCell ref="C112:C116"/>
    <mergeCell ref="M112:M116"/>
    <mergeCell ref="A132:A136"/>
    <mergeCell ref="B132:B136"/>
    <mergeCell ref="C132:C136"/>
    <mergeCell ref="M132:M136"/>
    <mergeCell ref="A137:A141"/>
    <mergeCell ref="B137:B141"/>
    <mergeCell ref="C137:C141"/>
    <mergeCell ref="M137:M141"/>
    <mergeCell ref="A122:A126"/>
    <mergeCell ref="B122:B126"/>
    <mergeCell ref="C122:C126"/>
    <mergeCell ref="M122:M126"/>
    <mergeCell ref="A127:A131"/>
    <mergeCell ref="B127:B131"/>
    <mergeCell ref="C127:C131"/>
    <mergeCell ref="M127:M131"/>
    <mergeCell ref="A152:A156"/>
    <mergeCell ref="B147:B151"/>
    <mergeCell ref="C147:C151"/>
    <mergeCell ref="M147:M151"/>
    <mergeCell ref="A142:A146"/>
    <mergeCell ref="B142:B146"/>
    <mergeCell ref="C142:C146"/>
    <mergeCell ref="M142:M146"/>
    <mergeCell ref="B157:B161"/>
    <mergeCell ref="C157:C161"/>
    <mergeCell ref="M157:M161"/>
    <mergeCell ref="B152:B156"/>
    <mergeCell ref="C152:C156"/>
    <mergeCell ref="M152:M156"/>
    <mergeCell ref="A147:A151"/>
    <mergeCell ref="A157:A161"/>
    <mergeCell ref="A162:A166"/>
    <mergeCell ref="B162:B166"/>
    <mergeCell ref="C162:C166"/>
    <mergeCell ref="M162:M166"/>
    <mergeCell ref="A167:A171"/>
    <mergeCell ref="B167:B171"/>
    <mergeCell ref="C167:C171"/>
    <mergeCell ref="M167:M171"/>
    <mergeCell ref="A182:A186"/>
    <mergeCell ref="B182:B186"/>
    <mergeCell ref="C182:C186"/>
    <mergeCell ref="M182:M186"/>
    <mergeCell ref="A187:A191"/>
    <mergeCell ref="B187:B191"/>
    <mergeCell ref="C187:C191"/>
    <mergeCell ref="M187:M191"/>
    <mergeCell ref="A172:A176"/>
    <mergeCell ref="B172:B176"/>
    <mergeCell ref="C172:C176"/>
    <mergeCell ref="M172:M176"/>
    <mergeCell ref="A177:A181"/>
    <mergeCell ref="B177:B181"/>
    <mergeCell ref="C177:C181"/>
    <mergeCell ref="M177:M181"/>
    <mergeCell ref="B192:B196"/>
    <mergeCell ref="C192:C196"/>
    <mergeCell ref="M192:M196"/>
    <mergeCell ref="A197:A201"/>
    <mergeCell ref="B197:B201"/>
    <mergeCell ref="C197:C201"/>
    <mergeCell ref="M197:M201"/>
    <mergeCell ref="A222:A226"/>
    <mergeCell ref="B222:B226"/>
    <mergeCell ref="C222:C226"/>
    <mergeCell ref="M222:M226"/>
    <mergeCell ref="A212:A216"/>
    <mergeCell ref="B212:B216"/>
    <mergeCell ref="C212:C216"/>
    <mergeCell ref="M212:M216"/>
    <mergeCell ref="A217:A221"/>
    <mergeCell ref="B217:B221"/>
    <mergeCell ref="C217:C221"/>
    <mergeCell ref="M217:M221"/>
    <mergeCell ref="A202:A206"/>
    <mergeCell ref="B202:B206"/>
    <mergeCell ref="C202:C206"/>
    <mergeCell ref="M202:M206"/>
    <mergeCell ref="A207:A211"/>
    <mergeCell ref="B242:B246"/>
    <mergeCell ref="C242:C246"/>
    <mergeCell ref="M242:M246"/>
    <mergeCell ref="A247:A251"/>
    <mergeCell ref="B247:B251"/>
    <mergeCell ref="C247:C251"/>
    <mergeCell ref="M247:M251"/>
    <mergeCell ref="A232:A236"/>
    <mergeCell ref="B232:B236"/>
    <mergeCell ref="C232:C236"/>
    <mergeCell ref="M232:M236"/>
    <mergeCell ref="A237:A241"/>
    <mergeCell ref="B237:B241"/>
    <mergeCell ref="C237:C241"/>
    <mergeCell ref="M237:M241"/>
    <mergeCell ref="A262:A266"/>
    <mergeCell ref="B262:B266"/>
    <mergeCell ref="C262:C266"/>
    <mergeCell ref="M262:M266"/>
    <mergeCell ref="A267:A271"/>
    <mergeCell ref="B267:B271"/>
    <mergeCell ref="C267:C271"/>
    <mergeCell ref="M267:M271"/>
    <mergeCell ref="A252:A256"/>
    <mergeCell ref="B252:B256"/>
    <mergeCell ref="C252:C256"/>
    <mergeCell ref="M252:M256"/>
    <mergeCell ref="A257:A261"/>
    <mergeCell ref="B257:B261"/>
    <mergeCell ref="C257:C261"/>
    <mergeCell ref="M257:M261"/>
    <mergeCell ref="A282:A286"/>
    <mergeCell ref="B282:B286"/>
    <mergeCell ref="C282:C286"/>
    <mergeCell ref="M282:M286"/>
    <mergeCell ref="A287:A291"/>
    <mergeCell ref="B287:B291"/>
    <mergeCell ref="C287:C291"/>
    <mergeCell ref="M287:M291"/>
    <mergeCell ref="A272:A276"/>
    <mergeCell ref="B272:B276"/>
    <mergeCell ref="C272:C276"/>
    <mergeCell ref="M272:M276"/>
    <mergeCell ref="A277:A281"/>
    <mergeCell ref="B277:B281"/>
    <mergeCell ref="C277:C281"/>
    <mergeCell ref="M277:M281"/>
    <mergeCell ref="A302:A306"/>
    <mergeCell ref="B302:B306"/>
    <mergeCell ref="C302:C306"/>
    <mergeCell ref="M302:M306"/>
    <mergeCell ref="A307:A311"/>
    <mergeCell ref="B307:B311"/>
    <mergeCell ref="C307:C311"/>
    <mergeCell ref="M307:M311"/>
    <mergeCell ref="A292:A296"/>
    <mergeCell ref="B292:B296"/>
    <mergeCell ref="C292:C296"/>
    <mergeCell ref="M292:M296"/>
    <mergeCell ref="A297:A301"/>
    <mergeCell ref="B297:B301"/>
    <mergeCell ref="C297:C301"/>
    <mergeCell ref="M297:M301"/>
    <mergeCell ref="A322:A326"/>
    <mergeCell ref="B322:B326"/>
    <mergeCell ref="C322:C326"/>
    <mergeCell ref="M322:M326"/>
    <mergeCell ref="A327:A331"/>
    <mergeCell ref="B327:B331"/>
    <mergeCell ref="C327:C331"/>
    <mergeCell ref="M327:M331"/>
    <mergeCell ref="A312:A316"/>
    <mergeCell ref="B312:B316"/>
    <mergeCell ref="C312:C316"/>
    <mergeCell ref="M312:M316"/>
    <mergeCell ref="A317:A321"/>
    <mergeCell ref="B317:B321"/>
    <mergeCell ref="C317:C321"/>
    <mergeCell ref="M317:M321"/>
    <mergeCell ref="M342:M346"/>
    <mergeCell ref="A347:A351"/>
    <mergeCell ref="B347:B351"/>
    <mergeCell ref="C347:C351"/>
    <mergeCell ref="M347:M351"/>
    <mergeCell ref="A332:A336"/>
    <mergeCell ref="B332:B336"/>
    <mergeCell ref="C332:C336"/>
    <mergeCell ref="M332:M336"/>
    <mergeCell ref="A337:A341"/>
    <mergeCell ref="B337:B341"/>
    <mergeCell ref="C337:C341"/>
    <mergeCell ref="M337:M341"/>
    <mergeCell ref="B377:B381"/>
    <mergeCell ref="C377:C381"/>
    <mergeCell ref="M377:M381"/>
    <mergeCell ref="A377:A381"/>
    <mergeCell ref="B382:B386"/>
    <mergeCell ref="C382:C386"/>
    <mergeCell ref="M382:M386"/>
    <mergeCell ref="A362:A366"/>
    <mergeCell ref="B362:B366"/>
    <mergeCell ref="C362:C366"/>
    <mergeCell ref="M362:M366"/>
    <mergeCell ref="A367:A371"/>
    <mergeCell ref="B367:B371"/>
    <mergeCell ref="C367:C371"/>
    <mergeCell ref="M367:M371"/>
    <mergeCell ref="A392:A396"/>
    <mergeCell ref="B392:B396"/>
    <mergeCell ref="C392:C396"/>
    <mergeCell ref="M392:M396"/>
    <mergeCell ref="A382:A386"/>
    <mergeCell ref="B387:B391"/>
    <mergeCell ref="C387:C391"/>
    <mergeCell ref="M387:M391"/>
    <mergeCell ref="A387:A391"/>
    <mergeCell ref="A407:A411"/>
    <mergeCell ref="B407:B411"/>
    <mergeCell ref="C407:C411"/>
    <mergeCell ref="M407:M411"/>
    <mergeCell ref="A412:A416"/>
    <mergeCell ref="B412:B416"/>
    <mergeCell ref="C412:C416"/>
    <mergeCell ref="M412:M416"/>
    <mergeCell ref="A397:A401"/>
    <mergeCell ref="B397:B401"/>
    <mergeCell ref="C397:C401"/>
    <mergeCell ref="M397:M401"/>
    <mergeCell ref="A402:A406"/>
    <mergeCell ref="B402:B406"/>
    <mergeCell ref="C402:C406"/>
    <mergeCell ref="M402:M406"/>
    <mergeCell ref="A97:A101"/>
    <mergeCell ref="B97:B101"/>
    <mergeCell ref="C97:C101"/>
    <mergeCell ref="M97:M101"/>
    <mergeCell ref="A102:A106"/>
    <mergeCell ref="B102:B106"/>
    <mergeCell ref="C102:C106"/>
    <mergeCell ref="M102:M106"/>
    <mergeCell ref="B372:B376"/>
    <mergeCell ref="C372:C376"/>
    <mergeCell ref="M372:M376"/>
    <mergeCell ref="A192:A196"/>
    <mergeCell ref="A372:A376"/>
    <mergeCell ref="A352:A356"/>
    <mergeCell ref="B352:B356"/>
    <mergeCell ref="C352:C356"/>
    <mergeCell ref="M352:M356"/>
    <mergeCell ref="A357:A361"/>
    <mergeCell ref="B357:B361"/>
    <mergeCell ref="C357:C361"/>
    <mergeCell ref="M357:M361"/>
    <mergeCell ref="A342:A346"/>
    <mergeCell ref="B342:B346"/>
    <mergeCell ref="C342:C346"/>
  </mergeCells>
  <pageMargins left="0.59055118110236227" right="0.39370078740157483" top="0.47244094488188981" bottom="0.19685039370078741" header="0.39370078740157483" footer="0.11811023622047245"/>
  <pageSetup paperSize="9" scale="63" fitToHeight="0" orientation="landscape" r:id="rId1"/>
  <headerFooter>
    <oddFooter>&amp;RСтраница  &amp;P из &amp;N</oddFooter>
  </headerFooter>
  <rowBreaks count="13" manualBreakCount="13">
    <brk id="36" max="12" man="1"/>
    <brk id="66" min="2" max="12" man="1"/>
    <brk id="96" max="12" man="1"/>
    <brk id="126" max="12" man="1"/>
    <brk id="156" max="12" man="1"/>
    <brk id="186" max="12" man="1"/>
    <brk id="216" max="12" man="1"/>
    <brk id="251" max="12" man="1"/>
    <brk id="281" min="2" max="12" man="1"/>
    <brk id="311" max="12" man="1"/>
    <brk id="341" max="12" man="1"/>
    <brk id="371" max="12" man="1"/>
    <brk id="401" max="12" man="1"/>
  </rowBreaks>
  <ignoredErrors>
    <ignoredError sqref="K171:L17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view="pageBreakPreview" topLeftCell="A19" zoomScale="93" zoomScaleNormal="100" zoomScaleSheetLayoutView="93" workbookViewId="0">
      <selection activeCell="N45" sqref="N45"/>
    </sheetView>
  </sheetViews>
  <sheetFormatPr defaultRowHeight="15" x14ac:dyDescent="0.25"/>
  <cols>
    <col min="1" max="1" width="4.7109375" style="56" customWidth="1"/>
    <col min="2" max="2" width="79.7109375" style="69" customWidth="1"/>
    <col min="3" max="3" width="9.85546875" style="56" customWidth="1"/>
    <col min="4" max="5" width="8.85546875" style="56" hidden="1" customWidth="1"/>
    <col min="6" max="8" width="10.28515625" style="56" hidden="1" customWidth="1"/>
    <col min="9" max="10" width="10.28515625" style="56" customWidth="1"/>
    <col min="11" max="11" width="9.140625" style="56"/>
    <col min="12" max="12" width="9.140625" style="68"/>
    <col min="13" max="13" width="9.140625" style="58"/>
    <col min="14" max="14" width="9.140625" style="112"/>
    <col min="15" max="15" width="9.140625" style="76"/>
    <col min="16" max="16384" width="9.140625" style="36"/>
  </cols>
  <sheetData>
    <row r="1" spans="1:15" ht="17.25" customHeight="1" x14ac:dyDescent="0.25">
      <c r="A1" s="187" t="s">
        <v>161</v>
      </c>
      <c r="B1" s="187"/>
      <c r="C1" s="187"/>
      <c r="D1" s="187"/>
      <c r="E1" s="187"/>
      <c r="F1" s="187"/>
      <c r="G1" s="187"/>
      <c r="H1" s="187"/>
      <c r="I1" s="187"/>
      <c r="J1" s="187"/>
      <c r="L1" s="57" t="s">
        <v>162</v>
      </c>
    </row>
    <row r="2" spans="1:15" s="62" customFormat="1" ht="12.75" x14ac:dyDescent="0.2">
      <c r="A2" s="188" t="s">
        <v>163</v>
      </c>
      <c r="B2" s="188"/>
      <c r="C2" s="188"/>
      <c r="D2" s="188"/>
      <c r="E2" s="188"/>
      <c r="F2" s="188"/>
      <c r="G2" s="188"/>
      <c r="H2" s="188"/>
      <c r="I2" s="188"/>
      <c r="J2" s="188"/>
      <c r="K2" s="59"/>
      <c r="L2" s="60"/>
      <c r="M2" s="61"/>
      <c r="O2" s="75"/>
    </row>
    <row r="3" spans="1:15" s="62" customFormat="1" ht="12.75" x14ac:dyDescent="0.2">
      <c r="A3" s="85"/>
      <c r="B3" s="63"/>
      <c r="C3" s="85"/>
      <c r="D3" s="85"/>
      <c r="E3" s="85"/>
      <c r="F3" s="85"/>
      <c r="G3" s="85"/>
      <c r="H3" s="85"/>
      <c r="I3" s="85"/>
      <c r="J3" s="85"/>
      <c r="K3" s="59"/>
      <c r="L3" s="60"/>
      <c r="M3" s="61"/>
      <c r="O3" s="75"/>
    </row>
    <row r="4" spans="1:15" ht="15" customHeight="1" x14ac:dyDescent="0.25">
      <c r="A4" s="186" t="s">
        <v>164</v>
      </c>
      <c r="B4" s="189" t="s">
        <v>165</v>
      </c>
      <c r="C4" s="186" t="s">
        <v>166</v>
      </c>
      <c r="D4" s="186" t="s">
        <v>167</v>
      </c>
      <c r="E4" s="186"/>
      <c r="F4" s="186"/>
      <c r="G4" s="186"/>
      <c r="H4" s="186"/>
      <c r="I4" s="186"/>
      <c r="J4" s="186"/>
      <c r="K4" s="186"/>
      <c r="L4" s="186"/>
      <c r="M4" s="186"/>
      <c r="N4" s="113"/>
      <c r="O4" s="75"/>
    </row>
    <row r="5" spans="1:15" ht="13.5" customHeight="1" x14ac:dyDescent="0.2">
      <c r="A5" s="186"/>
      <c r="B5" s="189"/>
      <c r="C5" s="186"/>
      <c r="D5" s="86" t="s">
        <v>168</v>
      </c>
      <c r="E5" s="64" t="s">
        <v>169</v>
      </c>
      <c r="F5" s="64" t="s">
        <v>170</v>
      </c>
      <c r="G5" s="64" t="s">
        <v>171</v>
      </c>
      <c r="H5" s="64" t="s">
        <v>172</v>
      </c>
      <c r="I5" s="64" t="s">
        <v>173</v>
      </c>
      <c r="J5" s="86" t="s">
        <v>174</v>
      </c>
      <c r="K5" s="186" t="s">
        <v>79</v>
      </c>
      <c r="L5" s="186" t="s">
        <v>80</v>
      </c>
      <c r="M5" s="186" t="s">
        <v>141</v>
      </c>
      <c r="N5" s="186" t="s">
        <v>232</v>
      </c>
      <c r="O5" s="185"/>
    </row>
    <row r="6" spans="1:15" ht="12.75" x14ac:dyDescent="0.2">
      <c r="A6" s="186"/>
      <c r="B6" s="189"/>
      <c r="C6" s="186"/>
      <c r="D6" s="86" t="s">
        <v>175</v>
      </c>
      <c r="E6" s="64" t="s">
        <v>175</v>
      </c>
      <c r="F6" s="64" t="s">
        <v>175</v>
      </c>
      <c r="G6" s="64" t="s">
        <v>175</v>
      </c>
      <c r="H6" s="64" t="s">
        <v>176</v>
      </c>
      <c r="I6" s="64" t="s">
        <v>176</v>
      </c>
      <c r="J6" s="64" t="s">
        <v>176</v>
      </c>
      <c r="K6" s="186"/>
      <c r="L6" s="186"/>
      <c r="M6" s="186"/>
      <c r="N6" s="186"/>
      <c r="O6" s="185"/>
    </row>
    <row r="7" spans="1:15" ht="15.75" customHeight="1" x14ac:dyDescent="0.3">
      <c r="A7" s="191" t="s">
        <v>177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73"/>
      <c r="O7" s="75"/>
    </row>
    <row r="8" spans="1:15" ht="22.5" customHeight="1" x14ac:dyDescent="0.2">
      <c r="A8" s="192" t="s">
        <v>178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73"/>
      <c r="O8" s="75"/>
    </row>
    <row r="9" spans="1:15" ht="144" x14ac:dyDescent="0.2">
      <c r="A9" s="37"/>
      <c r="B9" s="38" t="s">
        <v>248</v>
      </c>
      <c r="C9" s="37" t="s">
        <v>179</v>
      </c>
      <c r="D9" s="37" t="s">
        <v>180</v>
      </c>
      <c r="E9" s="37" t="s">
        <v>180</v>
      </c>
      <c r="F9" s="37"/>
      <c r="G9" s="37"/>
      <c r="H9" s="37" t="s">
        <v>180</v>
      </c>
      <c r="I9" s="37" t="s">
        <v>180</v>
      </c>
      <c r="J9" s="37" t="s">
        <v>180</v>
      </c>
      <c r="K9" s="37" t="s">
        <v>180</v>
      </c>
      <c r="L9" s="37" t="s">
        <v>180</v>
      </c>
      <c r="M9" s="37" t="s">
        <v>180</v>
      </c>
      <c r="N9" s="37" t="s">
        <v>180</v>
      </c>
    </row>
    <row r="10" spans="1:15" ht="29.25" customHeight="1" x14ac:dyDescent="0.2">
      <c r="A10" s="192" t="s">
        <v>181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73"/>
    </row>
    <row r="11" spans="1:15" ht="25.5" x14ac:dyDescent="0.2">
      <c r="A11" s="37"/>
      <c r="B11" s="39" t="s">
        <v>249</v>
      </c>
      <c r="C11" s="37" t="s">
        <v>188</v>
      </c>
      <c r="D11" s="37">
        <v>56</v>
      </c>
      <c r="E11" s="37">
        <v>53</v>
      </c>
      <c r="F11" s="37"/>
      <c r="G11" s="37">
        <v>41</v>
      </c>
      <c r="H11" s="37" t="s">
        <v>180</v>
      </c>
      <c r="I11" s="37">
        <v>100</v>
      </c>
      <c r="J11" s="37">
        <v>100</v>
      </c>
      <c r="K11" s="37">
        <v>100</v>
      </c>
      <c r="L11" s="37">
        <v>100</v>
      </c>
      <c r="M11" s="37">
        <v>100</v>
      </c>
      <c r="N11" s="37">
        <v>100</v>
      </c>
    </row>
    <row r="12" spans="1:15" ht="25.5" x14ac:dyDescent="0.2">
      <c r="A12" s="37"/>
      <c r="B12" s="114" t="s">
        <v>250</v>
      </c>
      <c r="C12" s="37" t="s">
        <v>188</v>
      </c>
      <c r="D12" s="37">
        <v>30</v>
      </c>
      <c r="E12" s="37">
        <v>20</v>
      </c>
      <c r="F12" s="37"/>
      <c r="G12" s="37">
        <v>10</v>
      </c>
      <c r="H12" s="37">
        <v>10</v>
      </c>
      <c r="I12" s="37">
        <v>100</v>
      </c>
      <c r="J12" s="37">
        <v>100</v>
      </c>
      <c r="K12" s="37">
        <v>100</v>
      </c>
      <c r="L12" s="37">
        <v>100</v>
      </c>
      <c r="M12" s="37">
        <v>100</v>
      </c>
      <c r="N12" s="37">
        <v>100</v>
      </c>
    </row>
    <row r="13" spans="1:15" ht="63.75" x14ac:dyDescent="0.2">
      <c r="A13" s="37"/>
      <c r="B13" s="114" t="s">
        <v>251</v>
      </c>
      <c r="C13" s="37" t="s">
        <v>188</v>
      </c>
      <c r="D13" s="37">
        <v>30</v>
      </c>
      <c r="E13" s="37">
        <v>20</v>
      </c>
      <c r="F13" s="37"/>
      <c r="G13" s="37">
        <v>10</v>
      </c>
      <c r="H13" s="37">
        <v>10</v>
      </c>
      <c r="I13" s="37">
        <v>100</v>
      </c>
      <c r="J13" s="37">
        <v>100</v>
      </c>
      <c r="K13" s="37">
        <v>100</v>
      </c>
      <c r="L13" s="37">
        <v>100</v>
      </c>
      <c r="M13" s="37">
        <v>100</v>
      </c>
      <c r="N13" s="37">
        <v>100</v>
      </c>
    </row>
    <row r="14" spans="1:15" ht="25.5" x14ac:dyDescent="0.2">
      <c r="A14" s="37"/>
      <c r="B14" s="114" t="s">
        <v>252</v>
      </c>
      <c r="C14" s="37" t="s">
        <v>188</v>
      </c>
      <c r="D14" s="37">
        <v>30</v>
      </c>
      <c r="E14" s="37">
        <v>20</v>
      </c>
      <c r="F14" s="37"/>
      <c r="G14" s="37">
        <v>10</v>
      </c>
      <c r="H14" s="37">
        <v>10</v>
      </c>
      <c r="I14" s="37">
        <v>100</v>
      </c>
      <c r="J14" s="37">
        <v>100</v>
      </c>
      <c r="K14" s="37">
        <v>100</v>
      </c>
      <c r="L14" s="37">
        <v>100</v>
      </c>
      <c r="M14" s="37">
        <v>100</v>
      </c>
      <c r="N14" s="37">
        <v>100</v>
      </c>
    </row>
    <row r="15" spans="1:15" ht="25.5" x14ac:dyDescent="0.2">
      <c r="A15" s="37"/>
      <c r="B15" s="39" t="s">
        <v>182</v>
      </c>
      <c r="C15" s="37" t="s">
        <v>183</v>
      </c>
      <c r="D15" s="37">
        <v>103</v>
      </c>
      <c r="E15" s="37">
        <v>102</v>
      </c>
      <c r="F15" s="37">
        <v>81</v>
      </c>
      <c r="G15" s="37">
        <v>74</v>
      </c>
      <c r="H15" s="37">
        <v>70</v>
      </c>
      <c r="I15" s="37">
        <v>112</v>
      </c>
      <c r="J15" s="37">
        <v>86</v>
      </c>
      <c r="K15" s="41">
        <v>115</v>
      </c>
      <c r="L15" s="41">
        <v>100</v>
      </c>
      <c r="M15" s="40">
        <v>100</v>
      </c>
      <c r="N15" s="73">
        <v>100</v>
      </c>
    </row>
    <row r="16" spans="1:15" ht="29.25" customHeight="1" x14ac:dyDescent="0.2">
      <c r="A16" s="192" t="s">
        <v>184</v>
      </c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73"/>
    </row>
    <row r="17" spans="1:16" ht="25.5" x14ac:dyDescent="0.2">
      <c r="A17" s="84"/>
      <c r="B17" s="115" t="s">
        <v>253</v>
      </c>
      <c r="C17" s="37" t="s">
        <v>188</v>
      </c>
      <c r="D17" s="37">
        <v>30</v>
      </c>
      <c r="E17" s="37">
        <v>20</v>
      </c>
      <c r="F17" s="37"/>
      <c r="G17" s="37">
        <v>10</v>
      </c>
      <c r="H17" s="37">
        <v>10</v>
      </c>
      <c r="I17" s="37">
        <v>100</v>
      </c>
      <c r="J17" s="37">
        <v>100</v>
      </c>
      <c r="K17" s="37">
        <v>100</v>
      </c>
      <c r="L17" s="37">
        <v>100</v>
      </c>
      <c r="M17" s="37">
        <v>100</v>
      </c>
      <c r="N17" s="37">
        <v>100</v>
      </c>
    </row>
    <row r="18" spans="1:16" ht="24.75" customHeight="1" x14ac:dyDescent="0.2">
      <c r="A18" s="192" t="s">
        <v>185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73"/>
    </row>
    <row r="19" spans="1:16" ht="24.75" customHeight="1" x14ac:dyDescent="0.2">
      <c r="A19" s="37"/>
      <c r="B19" s="39" t="s">
        <v>186</v>
      </c>
      <c r="C19" s="37" t="s">
        <v>179</v>
      </c>
      <c r="D19" s="37" t="s">
        <v>180</v>
      </c>
      <c r="E19" s="37" t="s">
        <v>180</v>
      </c>
      <c r="F19" s="37"/>
      <c r="G19" s="37"/>
      <c r="H19" s="37" t="s">
        <v>180</v>
      </c>
      <c r="I19" s="37" t="s">
        <v>180</v>
      </c>
      <c r="J19" s="37" t="s">
        <v>180</v>
      </c>
      <c r="K19" s="37" t="s">
        <v>180</v>
      </c>
      <c r="L19" s="37" t="s">
        <v>180</v>
      </c>
      <c r="M19" s="37" t="s">
        <v>180</v>
      </c>
      <c r="N19" s="37" t="s">
        <v>180</v>
      </c>
    </row>
    <row r="20" spans="1:16" ht="12.75" x14ac:dyDescent="0.2">
      <c r="A20" s="192" t="s">
        <v>187</v>
      </c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73"/>
    </row>
    <row r="21" spans="1:16" ht="63.75" x14ac:dyDescent="0.2">
      <c r="A21" s="37"/>
      <c r="B21" s="65" t="s">
        <v>254</v>
      </c>
      <c r="C21" s="37" t="s">
        <v>188</v>
      </c>
      <c r="D21" s="37">
        <v>100</v>
      </c>
      <c r="E21" s="37">
        <v>100</v>
      </c>
      <c r="F21" s="37"/>
      <c r="G21" s="37"/>
      <c r="H21" s="37">
        <v>100</v>
      </c>
      <c r="I21" s="37">
        <v>100</v>
      </c>
      <c r="J21" s="37">
        <v>100</v>
      </c>
      <c r="K21" s="37">
        <v>100</v>
      </c>
      <c r="L21" s="37">
        <v>100</v>
      </c>
      <c r="M21" s="37">
        <v>100</v>
      </c>
      <c r="N21" s="37">
        <v>100</v>
      </c>
    </row>
    <row r="22" spans="1:16" ht="24" customHeight="1" x14ac:dyDescent="0.2">
      <c r="A22" s="190" t="s">
        <v>189</v>
      </c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73"/>
    </row>
    <row r="23" spans="1:16" ht="51" x14ac:dyDescent="0.2">
      <c r="A23" s="37"/>
      <c r="B23" s="65" t="s">
        <v>255</v>
      </c>
      <c r="C23" s="37" t="s">
        <v>179</v>
      </c>
      <c r="D23" s="37" t="s">
        <v>180</v>
      </c>
      <c r="E23" s="37" t="s">
        <v>180</v>
      </c>
      <c r="F23" s="37"/>
      <c r="G23" s="37"/>
      <c r="H23" s="37" t="s">
        <v>180</v>
      </c>
      <c r="I23" s="37" t="s">
        <v>180</v>
      </c>
      <c r="J23" s="37" t="s">
        <v>180</v>
      </c>
      <c r="K23" s="37" t="s">
        <v>180</v>
      </c>
      <c r="L23" s="37" t="s">
        <v>180</v>
      </c>
      <c r="M23" s="37" t="s">
        <v>180</v>
      </c>
      <c r="N23" s="37" t="s">
        <v>180</v>
      </c>
    </row>
    <row r="24" spans="1:16" ht="13.5" x14ac:dyDescent="0.25">
      <c r="A24" s="193" t="s">
        <v>190</v>
      </c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73"/>
      <c r="O24" s="77"/>
      <c r="P24" s="42"/>
    </row>
    <row r="25" spans="1:16" ht="76.5" x14ac:dyDescent="0.25">
      <c r="A25" s="43"/>
      <c r="B25" s="108" t="s">
        <v>256</v>
      </c>
      <c r="C25" s="43" t="s">
        <v>179</v>
      </c>
      <c r="D25" s="43"/>
      <c r="E25" s="43"/>
      <c r="F25" s="43"/>
      <c r="G25" s="43"/>
      <c r="H25" s="43" t="s">
        <v>180</v>
      </c>
      <c r="I25" s="43" t="s">
        <v>180</v>
      </c>
      <c r="J25" s="43" t="s">
        <v>180</v>
      </c>
      <c r="K25" s="43" t="s">
        <v>180</v>
      </c>
      <c r="L25" s="43" t="s">
        <v>180</v>
      </c>
      <c r="M25" s="43" t="s">
        <v>180</v>
      </c>
      <c r="N25" s="43" t="s">
        <v>180</v>
      </c>
      <c r="O25" s="77"/>
      <c r="P25" s="42"/>
    </row>
    <row r="26" spans="1:16" ht="13.5" x14ac:dyDescent="0.25">
      <c r="A26" s="193" t="s">
        <v>191</v>
      </c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73"/>
      <c r="O26" s="77"/>
      <c r="P26" s="42"/>
    </row>
    <row r="27" spans="1:16" ht="40.5" x14ac:dyDescent="0.25">
      <c r="A27" s="44"/>
      <c r="B27" s="116" t="s">
        <v>258</v>
      </c>
      <c r="C27" s="43" t="s">
        <v>257</v>
      </c>
      <c r="D27" s="44"/>
      <c r="E27" s="44"/>
      <c r="F27" s="44"/>
      <c r="G27" s="44"/>
      <c r="H27" s="44" t="s">
        <v>180</v>
      </c>
      <c r="I27" s="44">
        <v>2100</v>
      </c>
      <c r="J27" s="44">
        <v>2400</v>
      </c>
      <c r="K27" s="44">
        <v>2620</v>
      </c>
      <c r="L27" s="44">
        <v>2700</v>
      </c>
      <c r="M27" s="44">
        <v>2700</v>
      </c>
      <c r="N27" s="44">
        <v>2700</v>
      </c>
      <c r="O27" s="77"/>
      <c r="P27" s="42"/>
    </row>
    <row r="28" spans="1:16" ht="32.25" customHeight="1" x14ac:dyDescent="0.3">
      <c r="A28" s="191" t="s">
        <v>192</v>
      </c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73"/>
    </row>
    <row r="29" spans="1:16" ht="16.5" customHeight="1" x14ac:dyDescent="0.2">
      <c r="A29" s="190" t="s">
        <v>193</v>
      </c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73"/>
    </row>
    <row r="30" spans="1:16" ht="37.5" customHeight="1" x14ac:dyDescent="0.2">
      <c r="A30" s="37"/>
      <c r="B30" s="65" t="s">
        <v>260</v>
      </c>
      <c r="C30" s="37" t="s">
        <v>259</v>
      </c>
      <c r="D30" s="37" t="s">
        <v>180</v>
      </c>
      <c r="E30" s="37" t="s">
        <v>180</v>
      </c>
      <c r="F30" s="37"/>
      <c r="G30" s="37"/>
      <c r="H30" s="37" t="s">
        <v>180</v>
      </c>
      <c r="I30" s="37">
        <v>28</v>
      </c>
      <c r="J30" s="37">
        <v>27</v>
      </c>
      <c r="K30" s="37">
        <v>24</v>
      </c>
      <c r="L30" s="37">
        <v>24</v>
      </c>
      <c r="M30" s="37">
        <v>24</v>
      </c>
      <c r="N30" s="37">
        <v>24</v>
      </c>
    </row>
    <row r="31" spans="1:16" ht="27.75" customHeight="1" x14ac:dyDescent="0.2">
      <c r="A31" s="192" t="s">
        <v>194</v>
      </c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73"/>
    </row>
    <row r="32" spans="1:16" ht="25.5" x14ac:dyDescent="0.2">
      <c r="A32" s="41"/>
      <c r="B32" s="39" t="s">
        <v>195</v>
      </c>
      <c r="C32" s="37" t="s">
        <v>188</v>
      </c>
      <c r="D32" s="37">
        <v>100</v>
      </c>
      <c r="E32" s="37">
        <v>100</v>
      </c>
      <c r="F32" s="37"/>
      <c r="G32" s="37"/>
      <c r="H32" s="37">
        <v>100</v>
      </c>
      <c r="I32" s="37">
        <v>100</v>
      </c>
      <c r="J32" s="37">
        <v>100</v>
      </c>
      <c r="K32" s="37">
        <v>100</v>
      </c>
      <c r="L32" s="37">
        <v>100</v>
      </c>
      <c r="M32" s="37">
        <v>100</v>
      </c>
      <c r="N32" s="37">
        <v>100</v>
      </c>
    </row>
    <row r="33" spans="1:15" ht="15" customHeight="1" x14ac:dyDescent="0.2">
      <c r="A33" s="192" t="s">
        <v>196</v>
      </c>
      <c r="B33" s="192"/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73"/>
    </row>
    <row r="34" spans="1:15" ht="102" x14ac:dyDescent="0.2">
      <c r="A34" s="41"/>
      <c r="B34" s="39" t="s">
        <v>197</v>
      </c>
      <c r="C34" s="37" t="s">
        <v>188</v>
      </c>
      <c r="D34" s="37">
        <v>100</v>
      </c>
      <c r="E34" s="37">
        <v>100</v>
      </c>
      <c r="F34" s="37"/>
      <c r="G34" s="37"/>
      <c r="H34" s="37">
        <v>100</v>
      </c>
      <c r="I34" s="37">
        <v>100</v>
      </c>
      <c r="J34" s="37">
        <v>100</v>
      </c>
      <c r="K34" s="37">
        <v>100</v>
      </c>
      <c r="L34" s="37">
        <v>100</v>
      </c>
      <c r="M34" s="37">
        <v>100</v>
      </c>
      <c r="N34" s="37">
        <v>100</v>
      </c>
    </row>
    <row r="35" spans="1:15" ht="15.75" customHeight="1" x14ac:dyDescent="0.2">
      <c r="A35" s="189" t="s">
        <v>198</v>
      </c>
      <c r="B35" s="189"/>
      <c r="C35" s="189"/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73"/>
    </row>
    <row r="36" spans="1:15" ht="51" customHeight="1" x14ac:dyDescent="0.2">
      <c r="A36" s="41"/>
      <c r="B36" s="39" t="s">
        <v>199</v>
      </c>
      <c r="C36" s="37" t="s">
        <v>179</v>
      </c>
      <c r="D36" s="41" t="s">
        <v>180</v>
      </c>
      <c r="E36" s="41" t="s">
        <v>180</v>
      </c>
      <c r="F36" s="41"/>
      <c r="G36" s="41"/>
      <c r="H36" s="41" t="s">
        <v>180</v>
      </c>
      <c r="I36" s="41" t="s">
        <v>180</v>
      </c>
      <c r="J36" s="41" t="s">
        <v>180</v>
      </c>
      <c r="K36" s="41" t="s">
        <v>180</v>
      </c>
      <c r="L36" s="41" t="s">
        <v>180</v>
      </c>
      <c r="M36" s="41" t="s">
        <v>180</v>
      </c>
      <c r="N36" s="41" t="s">
        <v>180</v>
      </c>
    </row>
    <row r="37" spans="1:15" ht="21" customHeight="1" x14ac:dyDescent="0.2">
      <c r="A37" s="189" t="s">
        <v>200</v>
      </c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73"/>
    </row>
    <row r="38" spans="1:15" ht="27.75" customHeight="1" x14ac:dyDescent="0.2">
      <c r="A38" s="41"/>
      <c r="B38" s="39" t="s">
        <v>100</v>
      </c>
      <c r="C38" s="37" t="s">
        <v>179</v>
      </c>
      <c r="D38" s="41" t="s">
        <v>180</v>
      </c>
      <c r="E38" s="41" t="s">
        <v>180</v>
      </c>
      <c r="F38" s="41"/>
      <c r="G38" s="41"/>
      <c r="H38" s="41" t="s">
        <v>180</v>
      </c>
      <c r="I38" s="41" t="s">
        <v>180</v>
      </c>
      <c r="J38" s="41" t="s">
        <v>180</v>
      </c>
      <c r="K38" s="41" t="s">
        <v>180</v>
      </c>
      <c r="L38" s="41" t="s">
        <v>180</v>
      </c>
      <c r="M38" s="41" t="s">
        <v>180</v>
      </c>
      <c r="N38" s="41" t="s">
        <v>180</v>
      </c>
    </row>
    <row r="39" spans="1:15" ht="27.75" customHeight="1" x14ac:dyDescent="0.3">
      <c r="A39" s="191" t="s">
        <v>201</v>
      </c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73"/>
    </row>
    <row r="40" spans="1:15" ht="17.25" customHeight="1" x14ac:dyDescent="0.2">
      <c r="A40" s="189" t="s">
        <v>202</v>
      </c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73"/>
    </row>
    <row r="41" spans="1:15" s="46" customFormat="1" ht="25.5" x14ac:dyDescent="0.2">
      <c r="A41" s="45"/>
      <c r="B41" s="39" t="s">
        <v>102</v>
      </c>
      <c r="C41" s="82" t="s">
        <v>183</v>
      </c>
      <c r="D41" s="37">
        <v>15</v>
      </c>
      <c r="E41" s="37">
        <v>15</v>
      </c>
      <c r="F41" s="37"/>
      <c r="G41" s="37"/>
      <c r="H41" s="37">
        <v>7</v>
      </c>
      <c r="I41" s="37">
        <v>5</v>
      </c>
      <c r="J41" s="37">
        <v>3</v>
      </c>
      <c r="K41" s="41">
        <v>7</v>
      </c>
      <c r="L41" s="41">
        <v>7</v>
      </c>
      <c r="M41" s="41">
        <v>7</v>
      </c>
      <c r="N41" s="45">
        <v>7</v>
      </c>
      <c r="O41" s="78"/>
    </row>
    <row r="42" spans="1:15" s="49" customFormat="1" ht="24" x14ac:dyDescent="0.2">
      <c r="A42" s="47"/>
      <c r="B42" s="38" t="s">
        <v>233</v>
      </c>
      <c r="C42" s="109" t="s">
        <v>183</v>
      </c>
      <c r="D42" s="48"/>
      <c r="E42" s="48"/>
      <c r="F42" s="48"/>
      <c r="G42" s="48"/>
      <c r="H42" s="48" t="s">
        <v>180</v>
      </c>
      <c r="I42" s="48">
        <v>3</v>
      </c>
      <c r="J42" s="48">
        <v>3</v>
      </c>
      <c r="K42" s="48">
        <v>3</v>
      </c>
      <c r="L42" s="48">
        <v>3</v>
      </c>
      <c r="M42" s="48">
        <v>3</v>
      </c>
      <c r="N42" s="48">
        <v>3</v>
      </c>
      <c r="O42" s="78"/>
    </row>
    <row r="43" spans="1:15" s="49" customFormat="1" ht="13.5" customHeight="1" x14ac:dyDescent="0.2">
      <c r="A43" s="47"/>
      <c r="B43" s="38" t="s">
        <v>104</v>
      </c>
      <c r="C43" s="82" t="s">
        <v>183</v>
      </c>
      <c r="D43" s="48"/>
      <c r="E43" s="48"/>
      <c r="F43" s="48"/>
      <c r="G43" s="48"/>
      <c r="H43" s="48">
        <v>5</v>
      </c>
      <c r="I43" s="48">
        <v>5</v>
      </c>
      <c r="J43" s="48">
        <v>1</v>
      </c>
      <c r="K43" s="48">
        <v>0</v>
      </c>
      <c r="L43" s="48">
        <v>2</v>
      </c>
      <c r="M43" s="48">
        <v>2</v>
      </c>
      <c r="N43" s="47">
        <v>2</v>
      </c>
      <c r="O43" s="78"/>
    </row>
    <row r="44" spans="1:15" s="49" customFormat="1" ht="24" x14ac:dyDescent="0.2">
      <c r="A44" s="47"/>
      <c r="B44" s="38" t="s">
        <v>203</v>
      </c>
      <c r="C44" s="82" t="s">
        <v>183</v>
      </c>
      <c r="D44" s="48"/>
      <c r="E44" s="48"/>
      <c r="F44" s="48"/>
      <c r="G44" s="48"/>
      <c r="H44" s="48">
        <v>47</v>
      </c>
      <c r="I44" s="48">
        <v>49</v>
      </c>
      <c r="J44" s="48">
        <v>45</v>
      </c>
      <c r="K44" s="48">
        <v>39</v>
      </c>
      <c r="L44" s="48">
        <v>40</v>
      </c>
      <c r="M44" s="48">
        <v>40</v>
      </c>
      <c r="N44" s="47">
        <v>40</v>
      </c>
      <c r="O44" s="78"/>
    </row>
    <row r="45" spans="1:15" s="49" customFormat="1" ht="36" x14ac:dyDescent="0.2">
      <c r="A45" s="47"/>
      <c r="B45" s="38" t="s">
        <v>204</v>
      </c>
      <c r="C45" s="82" t="s">
        <v>183</v>
      </c>
      <c r="D45" s="48"/>
      <c r="E45" s="48"/>
      <c r="F45" s="48"/>
      <c r="G45" s="48"/>
      <c r="H45" s="48">
        <v>7</v>
      </c>
      <c r="I45" s="48">
        <v>12</v>
      </c>
      <c r="J45" s="48">
        <v>1</v>
      </c>
      <c r="K45" s="48">
        <f>17+14</f>
        <v>31</v>
      </c>
      <c r="L45" s="48">
        <v>5</v>
      </c>
      <c r="M45" s="48">
        <v>5</v>
      </c>
      <c r="N45" s="47">
        <v>5</v>
      </c>
      <c r="O45" s="78"/>
    </row>
    <row r="46" spans="1:15" s="49" customFormat="1" ht="30" customHeight="1" x14ac:dyDescent="0.2">
      <c r="A46" s="189" t="s">
        <v>205</v>
      </c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47"/>
      <c r="O46" s="78"/>
    </row>
    <row r="47" spans="1:15" s="49" customFormat="1" ht="25.5" x14ac:dyDescent="0.2">
      <c r="A47" s="47"/>
      <c r="B47" s="39" t="s">
        <v>206</v>
      </c>
      <c r="C47" s="48" t="s">
        <v>179</v>
      </c>
      <c r="D47" s="48"/>
      <c r="E47" s="48"/>
      <c r="F47" s="48"/>
      <c r="G47" s="48"/>
      <c r="H47" s="48" t="s">
        <v>180</v>
      </c>
      <c r="I47" s="48" t="s">
        <v>180</v>
      </c>
      <c r="J47" s="48" t="s">
        <v>180</v>
      </c>
      <c r="K47" s="48" t="s">
        <v>180</v>
      </c>
      <c r="L47" s="48" t="s">
        <v>180</v>
      </c>
      <c r="M47" s="48" t="s">
        <v>180</v>
      </c>
      <c r="N47" s="47"/>
      <c r="O47" s="78"/>
    </row>
    <row r="48" spans="1:15" s="49" customFormat="1" ht="54" customHeight="1" x14ac:dyDescent="0.2">
      <c r="A48" s="47"/>
      <c r="B48" s="39" t="s">
        <v>207</v>
      </c>
      <c r="C48" s="37" t="s">
        <v>179</v>
      </c>
      <c r="D48" s="48"/>
      <c r="E48" s="48"/>
      <c r="F48" s="48"/>
      <c r="G48" s="48"/>
      <c r="H48" s="48" t="s">
        <v>180</v>
      </c>
      <c r="I48" s="48" t="s">
        <v>180</v>
      </c>
      <c r="J48" s="48" t="s">
        <v>180</v>
      </c>
      <c r="K48" s="48" t="s">
        <v>180</v>
      </c>
      <c r="L48" s="48" t="s">
        <v>180</v>
      </c>
      <c r="M48" s="48" t="s">
        <v>180</v>
      </c>
      <c r="N48" s="47"/>
      <c r="O48" s="78"/>
    </row>
    <row r="49" spans="1:15" s="49" customFormat="1" ht="18.75" customHeight="1" x14ac:dyDescent="0.2">
      <c r="A49" s="193" t="s">
        <v>208</v>
      </c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47"/>
      <c r="O49" s="78"/>
    </row>
    <row r="50" spans="1:15" s="49" customFormat="1" ht="39" x14ac:dyDescent="0.25">
      <c r="A50" s="50"/>
      <c r="B50" s="51" t="s">
        <v>122</v>
      </c>
      <c r="C50" s="43" t="s">
        <v>188</v>
      </c>
      <c r="D50" s="44"/>
      <c r="E50" s="44"/>
      <c r="F50" s="44"/>
      <c r="G50" s="44"/>
      <c r="H50" s="44">
        <v>100</v>
      </c>
      <c r="I50" s="44">
        <v>100</v>
      </c>
      <c r="J50" s="44">
        <v>100</v>
      </c>
      <c r="K50" s="44">
        <v>100</v>
      </c>
      <c r="L50" s="44">
        <v>100</v>
      </c>
      <c r="M50" s="44">
        <v>100</v>
      </c>
      <c r="N50" s="44">
        <v>100</v>
      </c>
      <c r="O50" s="78"/>
    </row>
    <row r="51" spans="1:15" s="49" customFormat="1" ht="15" customHeight="1" x14ac:dyDescent="0.2">
      <c r="A51" s="193" t="s">
        <v>209</v>
      </c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47"/>
      <c r="O51" s="78"/>
    </row>
    <row r="52" spans="1:15" s="49" customFormat="1" ht="51.75" x14ac:dyDescent="0.25">
      <c r="A52" s="50"/>
      <c r="B52" s="51" t="s">
        <v>124</v>
      </c>
      <c r="C52" s="43" t="s">
        <v>188</v>
      </c>
      <c r="D52" s="44"/>
      <c r="E52" s="44"/>
      <c r="F52" s="44"/>
      <c r="G52" s="44"/>
      <c r="H52" s="44">
        <v>100</v>
      </c>
      <c r="I52" s="44">
        <v>100</v>
      </c>
      <c r="J52" s="44">
        <v>100</v>
      </c>
      <c r="K52" s="44">
        <v>100</v>
      </c>
      <c r="L52" s="44">
        <v>100</v>
      </c>
      <c r="M52" s="44">
        <v>100</v>
      </c>
      <c r="N52" s="44">
        <v>100</v>
      </c>
      <c r="O52" s="78"/>
    </row>
    <row r="53" spans="1:15" s="49" customFormat="1" ht="27.75" customHeight="1" x14ac:dyDescent="0.25">
      <c r="A53" s="194" t="s">
        <v>210</v>
      </c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47"/>
      <c r="O53" s="78"/>
    </row>
    <row r="54" spans="1:15" s="49" customFormat="1" ht="27.75" customHeight="1" x14ac:dyDescent="0.2">
      <c r="A54" s="189" t="s">
        <v>211</v>
      </c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47"/>
      <c r="O54" s="78"/>
    </row>
    <row r="55" spans="1:15" s="49" customFormat="1" ht="36" x14ac:dyDescent="0.2">
      <c r="A55" s="47"/>
      <c r="B55" s="38" t="s">
        <v>212</v>
      </c>
      <c r="C55" s="54" t="s">
        <v>213</v>
      </c>
      <c r="D55" s="41">
        <v>2</v>
      </c>
      <c r="E55" s="41">
        <v>2</v>
      </c>
      <c r="F55" s="41"/>
      <c r="G55" s="41"/>
      <c r="H55" s="41">
        <v>2</v>
      </c>
      <c r="I55" s="41">
        <v>2</v>
      </c>
      <c r="J55" s="41">
        <v>1</v>
      </c>
      <c r="K55" s="41">
        <v>3</v>
      </c>
      <c r="L55" s="40">
        <v>2</v>
      </c>
      <c r="M55" s="40">
        <v>2</v>
      </c>
      <c r="N55" s="47"/>
      <c r="O55" s="76"/>
    </row>
    <row r="56" spans="1:15" s="49" customFormat="1" ht="30" customHeight="1" x14ac:dyDescent="0.3">
      <c r="A56" s="191" t="s">
        <v>214</v>
      </c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N56" s="47"/>
      <c r="O56" s="78"/>
    </row>
    <row r="57" spans="1:15" s="49" customFormat="1" ht="41.25" customHeight="1" x14ac:dyDescent="0.2">
      <c r="A57" s="189" t="s">
        <v>215</v>
      </c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47"/>
      <c r="O57" s="78"/>
    </row>
    <row r="58" spans="1:15" s="55" customFormat="1" ht="38.25" x14ac:dyDescent="0.2">
      <c r="A58" s="38"/>
      <c r="B58" s="83" t="s">
        <v>227</v>
      </c>
      <c r="C58" s="54" t="s">
        <v>226</v>
      </c>
      <c r="D58" s="54"/>
      <c r="E58" s="54"/>
      <c r="F58" s="54"/>
      <c r="G58" s="54"/>
      <c r="H58" s="54">
        <v>0</v>
      </c>
      <c r="I58" s="54">
        <v>2</v>
      </c>
      <c r="J58" s="54">
        <v>2</v>
      </c>
      <c r="K58" s="54">
        <v>1</v>
      </c>
      <c r="L58" s="54">
        <v>0</v>
      </c>
      <c r="M58" s="54">
        <v>0</v>
      </c>
      <c r="N58" s="38"/>
      <c r="O58" s="79"/>
    </row>
    <row r="59" spans="1:15" s="49" customFormat="1" ht="16.5" customHeight="1" x14ac:dyDescent="0.2">
      <c r="A59" s="196" t="s">
        <v>216</v>
      </c>
      <c r="B59" s="196"/>
      <c r="C59" s="196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47"/>
      <c r="O59" s="78"/>
    </row>
    <row r="60" spans="1:15" s="49" customFormat="1" ht="15" customHeight="1" x14ac:dyDescent="0.2">
      <c r="A60" s="189" t="s">
        <v>217</v>
      </c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47"/>
      <c r="O60" s="78"/>
    </row>
    <row r="61" spans="1:15" s="49" customFormat="1" ht="12.75" x14ac:dyDescent="0.2">
      <c r="A61" s="47"/>
      <c r="B61" s="38" t="s">
        <v>113</v>
      </c>
      <c r="C61" s="37" t="s">
        <v>179</v>
      </c>
      <c r="D61" s="48"/>
      <c r="E61" s="48"/>
      <c r="F61" s="48"/>
      <c r="G61" s="48"/>
      <c r="H61" s="48" t="s">
        <v>180</v>
      </c>
      <c r="I61" s="48" t="s">
        <v>180</v>
      </c>
      <c r="J61" s="48" t="s">
        <v>180</v>
      </c>
      <c r="K61" s="48" t="s">
        <v>180</v>
      </c>
      <c r="L61" s="48" t="s">
        <v>180</v>
      </c>
      <c r="M61" s="48" t="s">
        <v>180</v>
      </c>
      <c r="N61" s="47"/>
      <c r="O61" s="78"/>
    </row>
    <row r="62" spans="1:15" s="49" customFormat="1" ht="27" customHeight="1" x14ac:dyDescent="0.2">
      <c r="A62" s="195" t="s">
        <v>218</v>
      </c>
      <c r="B62" s="195"/>
      <c r="C62" s="195"/>
      <c r="D62" s="195"/>
      <c r="E62" s="195"/>
      <c r="F62" s="195"/>
      <c r="G62" s="195"/>
      <c r="H62" s="195"/>
      <c r="I62" s="195"/>
      <c r="J62" s="195"/>
      <c r="K62" s="195"/>
      <c r="L62" s="195"/>
      <c r="M62" s="195"/>
      <c r="N62" s="47"/>
      <c r="O62" s="78"/>
    </row>
    <row r="63" spans="1:15" s="49" customFormat="1" ht="12.75" x14ac:dyDescent="0.2">
      <c r="A63" s="193" t="s">
        <v>219</v>
      </c>
      <c r="B63" s="193"/>
      <c r="C63" s="193"/>
      <c r="D63" s="193"/>
      <c r="E63" s="193"/>
      <c r="F63" s="193"/>
      <c r="G63" s="193"/>
      <c r="H63" s="193"/>
      <c r="I63" s="193"/>
      <c r="J63" s="193"/>
      <c r="K63" s="193"/>
      <c r="L63" s="193"/>
      <c r="M63" s="193"/>
      <c r="N63" s="47"/>
      <c r="O63" s="78"/>
    </row>
    <row r="64" spans="1:15" ht="83.25" customHeight="1" x14ac:dyDescent="0.25">
      <c r="A64" s="52"/>
      <c r="B64" s="110" t="s">
        <v>220</v>
      </c>
      <c r="C64" s="43" t="s">
        <v>188</v>
      </c>
      <c r="D64" s="52"/>
      <c r="E64" s="52"/>
      <c r="F64" s="52"/>
      <c r="G64" s="52"/>
      <c r="H64" s="52">
        <v>100</v>
      </c>
      <c r="I64" s="52">
        <v>100</v>
      </c>
      <c r="J64" s="52">
        <v>100</v>
      </c>
      <c r="K64" s="52">
        <v>100</v>
      </c>
      <c r="L64" s="52">
        <v>100</v>
      </c>
      <c r="M64" s="52">
        <v>100</v>
      </c>
      <c r="N64" s="73"/>
    </row>
    <row r="65" spans="1:15" ht="12.75" x14ac:dyDescent="0.2">
      <c r="A65" s="193" t="s">
        <v>221</v>
      </c>
      <c r="B65" s="193"/>
      <c r="C65" s="193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73"/>
    </row>
    <row r="66" spans="1:15" s="53" customFormat="1" ht="38.25" x14ac:dyDescent="0.25">
      <c r="A66" s="52"/>
      <c r="B66" s="108" t="s">
        <v>222</v>
      </c>
      <c r="C66" s="70" t="s">
        <v>179</v>
      </c>
      <c r="D66" s="52"/>
      <c r="E66" s="52"/>
      <c r="F66" s="52"/>
      <c r="G66" s="52"/>
      <c r="H66" s="52" t="s">
        <v>180</v>
      </c>
      <c r="I66" s="52" t="s">
        <v>180</v>
      </c>
      <c r="J66" s="52" t="s">
        <v>180</v>
      </c>
      <c r="K66" s="52" t="s">
        <v>180</v>
      </c>
      <c r="L66" s="52" t="s">
        <v>180</v>
      </c>
      <c r="M66" s="52" t="s">
        <v>180</v>
      </c>
      <c r="N66" s="74"/>
      <c r="O66" s="80"/>
    </row>
    <row r="67" spans="1:15" ht="12.75" x14ac:dyDescent="0.2">
      <c r="A67" s="195" t="s">
        <v>223</v>
      </c>
      <c r="B67" s="195"/>
      <c r="C67" s="195"/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73"/>
    </row>
    <row r="68" spans="1:15" ht="12.75" x14ac:dyDescent="0.2">
      <c r="A68" s="193" t="s">
        <v>224</v>
      </c>
      <c r="B68" s="193"/>
      <c r="C68" s="193"/>
      <c r="D68" s="193"/>
      <c r="E68" s="193"/>
      <c r="F68" s="193"/>
      <c r="G68" s="193"/>
      <c r="H68" s="193"/>
      <c r="I68" s="193"/>
      <c r="J68" s="193"/>
      <c r="K68" s="193"/>
      <c r="L68" s="193"/>
      <c r="M68" s="193"/>
      <c r="N68" s="73"/>
      <c r="O68" s="78"/>
    </row>
    <row r="69" spans="1:15" s="53" customFormat="1" ht="51.75" x14ac:dyDescent="0.25">
      <c r="A69" s="52"/>
      <c r="B69" s="66" t="s">
        <v>225</v>
      </c>
      <c r="C69" s="70" t="s">
        <v>179</v>
      </c>
      <c r="D69" s="52"/>
      <c r="E69" s="52"/>
      <c r="F69" s="52"/>
      <c r="G69" s="52"/>
      <c r="H69" s="52" t="s">
        <v>180</v>
      </c>
      <c r="I69" s="52" t="s">
        <v>180</v>
      </c>
      <c r="J69" s="52" t="s">
        <v>180</v>
      </c>
      <c r="K69" s="52" t="s">
        <v>180</v>
      </c>
      <c r="L69" s="52" t="s">
        <v>180</v>
      </c>
      <c r="M69" s="52" t="s">
        <v>180</v>
      </c>
      <c r="N69" s="74"/>
      <c r="O69" s="80"/>
    </row>
    <row r="70" spans="1:15" ht="12.75" x14ac:dyDescent="0.2">
      <c r="A70" s="59"/>
      <c r="B70" s="71"/>
      <c r="C70" s="72"/>
      <c r="D70" s="59"/>
      <c r="E70" s="59"/>
      <c r="F70" s="59"/>
      <c r="G70" s="59"/>
      <c r="H70" s="59"/>
      <c r="I70" s="59"/>
      <c r="J70" s="59"/>
      <c r="K70" s="59"/>
      <c r="L70" s="60"/>
      <c r="M70" s="60"/>
      <c r="N70" s="36"/>
    </row>
    <row r="71" spans="1:15" x14ac:dyDescent="0.25">
      <c r="B71" s="67"/>
      <c r="C71" s="68"/>
      <c r="D71" s="68"/>
      <c r="E71" s="68"/>
      <c r="F71" s="68"/>
      <c r="G71" s="68"/>
      <c r="H71" s="68"/>
      <c r="I71" s="68"/>
      <c r="J71" s="68"/>
      <c r="K71" s="68"/>
      <c r="M71" s="68"/>
    </row>
    <row r="72" spans="1:15" x14ac:dyDescent="0.25">
      <c r="B72" s="67"/>
      <c r="C72" s="68"/>
      <c r="D72" s="68"/>
      <c r="E72" s="68"/>
      <c r="F72" s="68"/>
      <c r="G72" s="68"/>
      <c r="H72" s="68"/>
      <c r="I72" s="68"/>
      <c r="J72" s="68"/>
      <c r="K72" s="68"/>
      <c r="M72" s="68"/>
    </row>
  </sheetData>
  <mergeCells count="42">
    <mergeCell ref="A67:M67"/>
    <mergeCell ref="A68:M68"/>
    <mergeCell ref="A57:M57"/>
    <mergeCell ref="A59:M59"/>
    <mergeCell ref="A60:M60"/>
    <mergeCell ref="A62:M62"/>
    <mergeCell ref="A63:M63"/>
    <mergeCell ref="A65:M65"/>
    <mergeCell ref="A56:M56"/>
    <mergeCell ref="A31:M31"/>
    <mergeCell ref="A33:M33"/>
    <mergeCell ref="A35:M35"/>
    <mergeCell ref="A37:M37"/>
    <mergeCell ref="A39:M39"/>
    <mergeCell ref="A40:M40"/>
    <mergeCell ref="A46:M46"/>
    <mergeCell ref="A49:M49"/>
    <mergeCell ref="A51:M51"/>
    <mergeCell ref="A53:M53"/>
    <mergeCell ref="A54:M54"/>
    <mergeCell ref="A29:M29"/>
    <mergeCell ref="A7:M7"/>
    <mergeCell ref="A8:M8"/>
    <mergeCell ref="A10:M10"/>
    <mergeCell ref="A16:M16"/>
    <mergeCell ref="A18:M18"/>
    <mergeCell ref="A20:M20"/>
    <mergeCell ref="A22:M22"/>
    <mergeCell ref="A24:M24"/>
    <mergeCell ref="A26:M26"/>
    <mergeCell ref="A28:M28"/>
    <mergeCell ref="O5:O6"/>
    <mergeCell ref="N5:N6"/>
    <mergeCell ref="A1:J1"/>
    <mergeCell ref="A2:J2"/>
    <mergeCell ref="A4:A6"/>
    <mergeCell ref="B4:B6"/>
    <mergeCell ref="C4:C6"/>
    <mergeCell ref="D4:M4"/>
    <mergeCell ref="K5:K6"/>
    <mergeCell ref="L5:L6"/>
    <mergeCell ref="M5:M6"/>
  </mergeCells>
  <pageMargins left="0.6692913385826772" right="0.11811023622047245" top="0.70866141732283472" bottom="0" header="0.59055118110236227" footer="0.15748031496062992"/>
  <pageSetup paperSize="9" scale="85" orientation="landscape" r:id="rId1"/>
  <headerFooter>
    <oddFooter>&amp;RСтраница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15.11.24</vt:lpstr>
      <vt:lpstr>15.11.24_т4ин</vt:lpstr>
      <vt:lpstr>'15.11.24'!Заголовки_для_печати</vt:lpstr>
      <vt:lpstr>'15.11.24_т4ин'!Заголовки_для_печати</vt:lpstr>
      <vt:lpstr>'15.11.24'!Область_печати</vt:lpstr>
      <vt:lpstr>'15.11.24_т4ин'!Область_печати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Тараканова О.Е.</dc:creator>
  <cp:lastModifiedBy>Economя</cp:lastModifiedBy>
  <cp:lastPrinted>2024-11-15T12:05:51Z</cp:lastPrinted>
  <dcterms:created xsi:type="dcterms:W3CDTF">2017-11-09T06:37:31Z</dcterms:created>
  <dcterms:modified xsi:type="dcterms:W3CDTF">2024-11-15T12:05:53Z</dcterms:modified>
</cp:coreProperties>
</file>